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5570" windowHeight="10035" activeTab="0"/>
  </bookViews>
  <sheets>
    <sheet name=" 2019-2021_ADOZIONE_def" sheetId="1" r:id="rId1"/>
  </sheets>
  <definedNames>
    <definedName name="_xlnm.Print_Area" localSheetId="0">' 2019-2021_ADOZIONE_def'!$A$5:$H$49</definedName>
  </definedNames>
  <calcPr fullCalcOnLoad="1"/>
</workbook>
</file>

<file path=xl/comments1.xml><?xml version="1.0" encoding="utf-8"?>
<comments xmlns="http://schemas.openxmlformats.org/spreadsheetml/2006/main">
  <authors>
    <author>Melpignano</author>
  </authors>
  <commentList>
    <comment ref="E40" authorId="0">
      <text>
        <r>
          <rPr>
            <b/>
            <sz val="10"/>
            <rFont val="Tahoma"/>
            <family val="0"/>
          </rPr>
          <t>Melpignano:</t>
        </r>
        <r>
          <rPr>
            <sz val="10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predisporre atto di approvazione</t>
        </r>
      </text>
    </comment>
  </commentList>
</comments>
</file>

<file path=xl/sharedStrings.xml><?xml version="1.0" encoding="utf-8"?>
<sst xmlns="http://schemas.openxmlformats.org/spreadsheetml/2006/main" count="174" uniqueCount="81">
  <si>
    <t>privati</t>
  </si>
  <si>
    <t>mutui</t>
  </si>
  <si>
    <t>bilancio</t>
  </si>
  <si>
    <t>vincolati</t>
  </si>
  <si>
    <t>Totale</t>
  </si>
  <si>
    <t>Manutenzione strade nel centro urbano</t>
  </si>
  <si>
    <t>TOTALE</t>
  </si>
  <si>
    <t>OPERE PUBBLICHE DA REALIZZARE</t>
  </si>
  <si>
    <t>Ampliamento Pubblica Illuminazione Periferie 2° Lotto Funzionale</t>
  </si>
  <si>
    <t>Ampliamento Pubblica Illuminazione Periferie 3° Lotto Funzionale</t>
  </si>
  <si>
    <t>dell'Amministrazione Comune di LATIANO</t>
  </si>
  <si>
    <t>ARTICOLAZIONE DELLA COPERTURA FINANZIARIA</t>
  </si>
  <si>
    <t>STRADE</t>
  </si>
  <si>
    <t>CIMITERO</t>
  </si>
  <si>
    <t>ILLUMINAZIONE PUBBLICA</t>
  </si>
  <si>
    <t>SCUOLE</t>
  </si>
  <si>
    <t>IMPIANTI SPORTIVI</t>
  </si>
  <si>
    <t>Anno 2019</t>
  </si>
  <si>
    <t>Manutenzione strade e marciapiedi nel centro urbano</t>
  </si>
  <si>
    <t>Anno 2020</t>
  </si>
  <si>
    <t>Lavori di manutenzione sraordinaria e messa in sicurezza scuola Media G. Monasterio</t>
  </si>
  <si>
    <t>Interventi di efficentamento energetico scuola media G. Monasterio</t>
  </si>
  <si>
    <t>Completamento Ampliamento Cimitero</t>
  </si>
  <si>
    <t>PARCHI</t>
  </si>
  <si>
    <t>Manutenzione Parchi del territorio</t>
  </si>
  <si>
    <t>Percorso ciclo pedonale</t>
  </si>
  <si>
    <t>Interventi  di messa insicurezza scuola elementare F. Errico</t>
  </si>
  <si>
    <t>MANUTENZIONE STRAORDINARIA DI MESSA IN SICUREZZA DELL'IMMOBILE ADIBITO A SEDE COMUNALE</t>
  </si>
  <si>
    <t>MANUTENZIONE STRAORDINARIA DI MESSA IN
SICUREZZA DELL'IMMOBILE DENOMINATO
"PALAZZO PEPE"*</t>
  </si>
  <si>
    <t>MANUTENZIONE STRAORDINARIA DI MESSA IN
SICUREZZA DELL'IMMOBILE DENOMINATA "CASA
NATALE DEL BEATO BARTOLO LONGO"* CUP:D79G18000050001</t>
  </si>
  <si>
    <t>RIQUALIFICAZIONE CON EFFICIENTAMENTO ENERGETICO DELLA PUBBLICA ILLUMINAZIONE</t>
  </si>
  <si>
    <t>MANUTENZIONE STRAORDINARIA E MESSA IN
SICUREZZA DELLA VIABILITÀ CITTADINA CUP: D77H18000310001</t>
  </si>
  <si>
    <t>Adeguamento del Campo Sportivo Comunale di Via Torre S.S.nna € 505.000,00 2° lotto funzionale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</si>
  <si>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 Plesso 1 – Approvazione del Progetto di Fattibilità Tecnica ed Economica DG. n. 106 del 28-06-2018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</si>
  <si>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 Plesso 4 – Approvazione del Progetto di Fattibilità Tecnica ed Economica DG. n. 109 del 28-06-2018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</si>
  <si>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 Plesso 5 – Approvazione del Progetto di Fattibilità Tecnica ed Economica DG. n. 112 del 28-06-2018</t>
  </si>
  <si>
    <t>Piano Regionale Triennale di Edilizia Scolastica 2018/2020 - Interventi di Adeguamento Strutturale e alle norme igienico-sanitarie, in materia di abbattimento delle Barriere Architettoniche e messa a norma degli impianti della scuola per l’Infanzia in via Baracca – Approvazione del Progetto di Fattibilità Tecnica ed Economica DG. n. 104 del 28-06-2018</t>
  </si>
  <si>
    <t>Piano Regionale Triennale di Edilizia Scolastica 2018/2020 - Interventi di Adeguamento Strutturale e alle norme igienico-sanitarie, in materia di abbattimento delle Barriere Architettoniche e messa a norma degli impianti della scuola per l’Infanzia in via Scazzeri – Approvazione del Progetto di Fattibilità Tecnica ed Economica DG. n. 105 del 28-06-2018</t>
  </si>
  <si>
    <t>Piano Regionale Triennale di Edilizia Scolastica 2018-2020 Interventi di adeguamento strutturale e alle norme igienico-sanitarie, in materia di abbattimento delle barriere architettoniche e messa a norma degli impianti della Scuola per l’Infanzia in Via Dalmazia – Approvazione del Progetto di Fattibilità Tecnica ed Economica DG. n. 102 del 28-06-2018</t>
  </si>
  <si>
    <t>Piano Regionale Triennale di Edilizia Scolastica 2018-2020 – Interventi di adeguamento strutturale e alle norme igienico-sanitarie, in materia di abbattimento delle barriere architettoniche e messa a norma degli impianti della Scuola per l’Infanzia in via Trieste – Approvazione del progetto di Fattibilità Tecnica ed Economica DG. n. 103 del 28-06-2018</t>
  </si>
  <si>
    <t>Lavori di manutenzione straordinaria e messa in sicurezza del Plesso n° 2  scuola elementare B. Longo rifacimento impianto igienico-sanitario, elettrico, realiz. Impianto di messa a terra, infissi PON</t>
  </si>
  <si>
    <t>Lavori di manutenzione straordinaria e messa in sicurezza del Plesso n° 3  scuola elementare B. Longo rifacimento impianto igienico-sanitario, elettrico, realiz. Impianto di messa a terra, infissiPON</t>
  </si>
  <si>
    <t>Realizzazione di una palestra polifunzionale zona PIRP</t>
  </si>
  <si>
    <t>Galleria Museale Urbana "Open Air" 1° Stralcio D.G. n. 172 del 03-12-2018 approvazione studio di fattibilità tecnico economica</t>
  </si>
  <si>
    <t>Anno 2021</t>
  </si>
  <si>
    <t>Programma Triennale delle Opere Pubbliche 2019/2021</t>
  </si>
  <si>
    <t>ANUTENZIONE STRAORDINARIA E MESSA IN
SICUREZZA DELLA VIABILITÀ CITTADINA CUP: D77H18000310001</t>
  </si>
  <si>
    <t>Manutenzione ordinaria e messa a norma degli impianti del Plesso 2 della scuola elementare B. Longo</t>
  </si>
  <si>
    <t>Manutenzione ordinaria e messa a norma degli impianti del Plesso 3 della scuola elementare B. Longo</t>
  </si>
  <si>
    <t>Manutenzione ordinaria scuola per l'infanzia via Dalmazia</t>
  </si>
  <si>
    <t>Manutenzione ordinaria scuola per l'infanzia via Baracca</t>
  </si>
  <si>
    <t>Manutenzione ordinaria scuola per l'infanzia via Trieste</t>
  </si>
  <si>
    <t>Manutenzione ordinaria scuola per l'infanzia via Scazzeri</t>
  </si>
  <si>
    <t>Manutenzione straordinaria e messa a norma degli impianti esistenti di Palazzo Imperiali</t>
  </si>
  <si>
    <t>Manutenzione ordinaria del Teatro Olmi</t>
  </si>
  <si>
    <t>Ampliamento Pubblica Illuminazione Periferie 4° Lotto Funzionale</t>
  </si>
  <si>
    <t>Piano Regionale Triennale di Edilizia Scolastica 2018-2020 – Interventi di adeguamento strutturale e alle norme igienico-sanitarie, in materia di abbattimento delle barriere architettoniche e messa a norma degli impianti della Scuola Media “B. Croce” – Ap</t>
  </si>
  <si>
    <t>Piano Regionale Triennale di Edilizia Scolastica 2018-2020 – Interventi di adeguamento strutturale e alle norme igienico-sanitarie, in materia di abbattimento delle barriere architettoniche e messa a norma degli impianti della Scuola Media Inferiore “G. M</t>
  </si>
  <si>
    <t>Piano Regionale Triennale di Edilizia Scolastica 2018-2020 – Interventi di adeguamento strutturale e alle norme igienico-sanitarie, in materia di abbattimento delle barriere architettoniche e messa a norma degli impianti della Scuola elementare “F. Errico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</si>
  <si>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</t>
  </si>
  <si>
    <t>Piano Regionale Triennale di Edilizia Scolastica 2018/2020 - Interventi di Adeguamento Strutturale e alle norme igienico-sanitarie, in materia di abbattimento delle Barriere Architettoniche e messa a norma degli impianti della scuola per l’Infanzia in via</t>
  </si>
  <si>
    <t>Piano Regionale Triennale di Edilizia Scolastica 2018-2020 Interventi di adeguamento strutturale e alle norme igienico-sanitarie, in materia di abbattimento delle barriere architettoniche e messa a norma degli impianti della Scuola per l’Infanzia in Via D</t>
  </si>
  <si>
    <t>Piano Regionale Triennale di Edilizia Scolastica 2018-2020 – Interventi di adeguamento strutturale e alle norme igienico-sanitarie, in materia di abbattimento delle barriere architettoniche e messa a norma degli impianti della Scuola per l’Infanzia in via</t>
  </si>
  <si>
    <t>Manutenzione Straordinaria Parchi del territorio</t>
  </si>
  <si>
    <t>Lavori di manutenzione straordinaria e messa in sicurezza del Plesso n° 2  scuola elementare B. Longo rifacimento impianto igienico-sanitario, elettrico, realiz. Impianto di messa a terra, infissi PON (Progetto Definitivo-Esecutivo D.G. n. 7 del 19/01/2018  CUP: D73B17000010006)</t>
  </si>
  <si>
    <t>Lavori di manutenzione straordinaria e messa in sicurezza del Plesso n° 3  scuola elementare B. Longo rifacimento impianto igienico-sanitario, elettrico, realiz. Impianto di messa a terra, infissiPON (Progetto Definitivo-Esecutivo D.G. n.8 del 19-01-2018 CUP:D73B17000020006)</t>
  </si>
  <si>
    <t>Lavori di manutenzione sraordinaria e messa in sicurezza scuola Media G. Monasterio D.M. 1007 del 21/12/2017 (Relazione di stima D.G n. 86 del 28/05/2018 CUP:D76E18000130005)</t>
  </si>
  <si>
    <t>Lavori di manutenzione sraordinaria e messa in sicurezza scuola Media G. Monasterio (Relazione di stima D.G n. 86 del 28/05/2018 CUP:D76E18000130005)</t>
  </si>
  <si>
    <t>PO Puglia F.E.S.R.-F.S.E. 2014-2020 messa a disposizione nella sezione alla voce “Azione 4.1
“Intervento per l’efficientamento energetico dell’edificio pubblico Scuola media G. Monasterio (Progetto livello Definitivo-Esecutivo D.G. n.144 del 20-10-2017 CUP:D76E18000150001)</t>
  </si>
  <si>
    <t>Piano Regionale Triennale di Edilizia Scolastica 2018-2020 – Interventi di adeguamento strutturale e alle norme igienico-sanitarie, in materia di abbattimento delle barriere architettoniche e messa a norma degli impianti della Scuola Media “B. Croce” – (Approvazione del Progetto di Fattibilità Tecnica ed Economica DG. n. 111 del 28-06-2018)</t>
  </si>
  <si>
    <t>Piano Regionale Triennale di Edilizia Scolastica 2018-2020 – Interventi di adeguamento strutturale e alle norme igienico-sanitarie, in materia di abbattimento delle barriere architettoniche e messa a norma degli impianti della Scuola Media Inferiore “G. Monasterio (Approvazione del Progetto di Fattibilità Tecnica ed Economica DG. n. 101 del 28-06-2018)</t>
  </si>
  <si>
    <t>Piano Regionale Triennale di Edilizia Scolastica 2018-2020 – Interventi di adeguamento strutturale e alle norme igienico-sanitarie, in materia di abbattimento delle barriere architettoniche e messa a norma degli impianti della Scuola elementare “F. Errico” – Approvazione del Progetto di Fattibilità Tecnica ed Economica DG. n. 110 del 28-06-2018 -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</si>
  <si>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 Plesso 2 – Approvazione del Progetto di Fattibilità Tecnica ed Economica DG. n. 107 del 28-06-2018)</t>
  </si>
  <si>
    <t>Piano Regionale Triennale di Edilizia Scolastica 2018-2020 – Interventi di adeguamento strutturale e alle norme igienico-sanitarie, in materia di abbattimento delle barriere architettoniche e messa a norma degli impianti della Scuola Elementare “B. Longo” Plesso 3 – Approvazione del Progetto di Fattibilità Tecnica ed Economica DG. n. 108 del 28-06-2018 -</t>
  </si>
  <si>
    <t>Interventi  di messa insicurezza scuola elementare F. Errico D.G. n: 22 del 19/02/2018 CUP:D76E18000140001</t>
  </si>
  <si>
    <t>RIQUALIFICAZIONE CON EFFICIENTAMENTO ENERGETICO DELLA PUBBLICA ILLUMINAZIONE (Relazione di stima approvata con D.G. n. 22 del 19/02/2018 CUP:D78B18000010001)</t>
  </si>
  <si>
    <t>Adeguamento del Campo Sportivo Comunale di Via Torre S.S.nna € 505.000,00 2° lotto funzionale (Proggettazione di livello definitivoD.G. n. 148 del 28.09.2018 CUP:D75H18000380004)</t>
  </si>
  <si>
    <t>MANUTENZIONE STRAORDINARIA DI MESSA IN SICUREZZA DELL'IMMOBILE ADIBITO A SEDE COMUNALE (D.G. n: 22 del 19/02/2018 CUP:D76H18000030001)</t>
  </si>
  <si>
    <t>MANUTENZIONE STRAORDINARIA DI MESSA IN
SICUREZZA DELL'IMMOBILE DENOMINATO
"PALAZZO PEPE"* (D.G. n: 22 del 19/02/2018 CUP:D79G18000040001)</t>
  </si>
  <si>
    <t>MANUTENZIONE STRAORDINARIA DI MESSA IN
SICUREZZA DELL'IMMOBILE DENOMINATA "CASA
NATALE DEL BEATO BARTOLO LONGO"* - D.G. n: 22 del 19/02/2018 CUP:D79G18000050001-</t>
  </si>
  <si>
    <t>Galleria Museale Urbana "Open Air" 1° Stralcio D.G. n. 172 del 03-12-2018 (D.G. n. 172 del 03-12-2018 approvazione studio di fattibilità tecnico economica)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</si>
</sst>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24"/>
      <name val="Arial"/>
      <family val="2"/>
    </font>
    <font>
      <sz val="2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4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65" fontId="25" fillId="0" borderId="10" xfId="46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165" fontId="25" fillId="0" borderId="11" xfId="46" applyNumberFormat="1" applyFont="1" applyBorder="1" applyAlignment="1">
      <alignment horizontal="center"/>
    </xf>
    <xf numFmtId="44" fontId="25" fillId="24" borderId="12" xfId="0" applyNumberFormat="1" applyFont="1" applyFill="1" applyBorder="1" applyAlignment="1">
      <alignment/>
    </xf>
    <xf numFmtId="44" fontId="25" fillId="22" borderId="12" xfId="0" applyNumberFormat="1" applyFont="1" applyFill="1" applyBorder="1" applyAlignment="1">
      <alignment/>
    </xf>
    <xf numFmtId="44" fontId="25" fillId="24" borderId="12" xfId="44" applyFont="1" applyFill="1" applyBorder="1" applyAlignment="1">
      <alignment/>
    </xf>
    <xf numFmtId="0" fontId="25" fillId="4" borderId="12" xfId="0" applyFont="1" applyFill="1" applyBorder="1" applyAlignment="1">
      <alignment horizontal="left" wrapText="1"/>
    </xf>
    <xf numFmtId="44" fontId="25" fillId="4" borderId="12" xfId="0" applyNumberFormat="1" applyFont="1" applyFill="1" applyBorder="1" applyAlignment="1">
      <alignment/>
    </xf>
    <xf numFmtId="4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4" fontId="26" fillId="24" borderId="12" xfId="0" applyNumberFormat="1" applyFont="1" applyFill="1" applyBorder="1" applyAlignment="1">
      <alignment/>
    </xf>
    <xf numFmtId="44" fontId="26" fillId="22" borderId="12" xfId="0" applyNumberFormat="1" applyFont="1" applyFill="1" applyBorder="1" applyAlignment="1">
      <alignment/>
    </xf>
    <xf numFmtId="44" fontId="26" fillId="24" borderId="12" xfId="44" applyFont="1" applyFill="1" applyBorder="1" applyAlignment="1">
      <alignment/>
    </xf>
    <xf numFmtId="44" fontId="26" fillId="4" borderId="12" xfId="0" applyNumberFormat="1" applyFont="1" applyFill="1" applyBorder="1" applyAlignment="1">
      <alignment/>
    </xf>
    <xf numFmtId="44" fontId="25" fillId="7" borderId="12" xfId="44" applyFont="1" applyFill="1" applyBorder="1" applyAlignment="1">
      <alignment/>
    </xf>
    <xf numFmtId="44" fontId="26" fillId="7" borderId="12" xfId="44" applyFont="1" applyFill="1" applyBorder="1" applyAlignment="1">
      <alignment/>
    </xf>
    <xf numFmtId="44" fontId="26" fillId="7" borderId="12" xfId="0" applyNumberFormat="1" applyFont="1" applyFill="1" applyBorder="1" applyAlignment="1">
      <alignment/>
    </xf>
    <xf numFmtId="44" fontId="25" fillId="7" borderId="12" xfId="0" applyNumberFormat="1" applyFont="1" applyFill="1" applyBorder="1" applyAlignment="1">
      <alignment/>
    </xf>
    <xf numFmtId="44" fontId="25" fillId="0" borderId="12" xfId="0" applyNumberFormat="1" applyFont="1" applyFill="1" applyBorder="1" applyAlignment="1">
      <alignment/>
    </xf>
    <xf numFmtId="44" fontId="26" fillId="0" borderId="12" xfId="0" applyNumberFormat="1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65" fontId="25" fillId="0" borderId="14" xfId="46" applyNumberFormat="1" applyFont="1" applyBorder="1" applyAlignment="1">
      <alignment horizontal="center" vertical="center"/>
    </xf>
    <xf numFmtId="165" fontId="22" fillId="0" borderId="14" xfId="46" applyNumberFormat="1" applyFont="1" applyBorder="1" applyAlignment="1">
      <alignment horizontal="center"/>
    </xf>
    <xf numFmtId="44" fontId="26" fillId="0" borderId="0" xfId="0" applyNumberFormat="1" applyFont="1" applyFill="1" applyBorder="1" applyAlignment="1">
      <alignment/>
    </xf>
    <xf numFmtId="44" fontId="25" fillId="0" borderId="0" xfId="0" applyNumberFormat="1" applyFont="1" applyFill="1" applyAlignment="1">
      <alignment/>
    </xf>
    <xf numFmtId="44" fontId="25" fillId="10" borderId="12" xfId="44" applyFont="1" applyFill="1" applyBorder="1" applyAlignment="1">
      <alignment/>
    </xf>
    <xf numFmtId="44" fontId="26" fillId="10" borderId="12" xfId="44" applyFont="1" applyFill="1" applyBorder="1" applyAlignment="1">
      <alignment/>
    </xf>
    <xf numFmtId="44" fontId="26" fillId="10" borderId="12" xfId="0" applyNumberFormat="1" applyFont="1" applyFill="1" applyBorder="1" applyAlignment="1">
      <alignment/>
    </xf>
    <xf numFmtId="44" fontId="25" fillId="10" borderId="12" xfId="0" applyNumberFormat="1" applyFont="1" applyFill="1" applyBorder="1" applyAlignment="1">
      <alignment/>
    </xf>
    <xf numFmtId="44" fontId="26" fillId="3" borderId="12" xfId="0" applyNumberFormat="1" applyFont="1" applyFill="1" applyBorder="1" applyAlignment="1">
      <alignment/>
    </xf>
    <xf numFmtId="44" fontId="25" fillId="3" borderId="12" xfId="0" applyNumberFormat="1" applyFont="1" applyFill="1" applyBorder="1" applyAlignment="1">
      <alignment/>
    </xf>
    <xf numFmtId="0" fontId="27" fillId="22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2" borderId="0" xfId="0" applyFont="1" applyFill="1" applyAlignment="1">
      <alignment/>
    </xf>
    <xf numFmtId="0" fontId="20" fillId="22" borderId="12" xfId="0" applyFont="1" applyFill="1" applyBorder="1" applyAlignment="1">
      <alignment/>
    </xf>
    <xf numFmtId="0" fontId="20" fillId="7" borderId="0" xfId="0" applyFont="1" applyFill="1" applyAlignment="1">
      <alignment/>
    </xf>
    <xf numFmtId="0" fontId="20" fillId="24" borderId="12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20" fillId="3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9" fontId="29" fillId="0" borderId="0" xfId="51" applyFont="1" applyAlignment="1">
      <alignment/>
    </xf>
    <xf numFmtId="44" fontId="28" fillId="0" borderId="0" xfId="44" applyFont="1" applyAlignment="1">
      <alignment/>
    </xf>
    <xf numFmtId="0" fontId="20" fillId="0" borderId="0" xfId="0" applyFont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10" borderId="12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5" fontId="25" fillId="0" borderId="10" xfId="46" applyNumberFormat="1" applyFont="1" applyBorder="1" applyAlignment="1">
      <alignment horizontal="center" vertical="center" wrapText="1"/>
    </xf>
    <xf numFmtId="165" fontId="25" fillId="0" borderId="11" xfId="46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4" fontId="25" fillId="3" borderId="12" xfId="0" applyNumberFormat="1" applyFont="1" applyFill="1" applyBorder="1" applyAlignment="1">
      <alignment horizontal="center" vertical="center" wrapText="1"/>
    </xf>
    <xf numFmtId="44" fontId="26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4" fontId="25" fillId="4" borderId="12" xfId="0" applyNumberFormat="1" applyFont="1" applyFill="1" applyBorder="1" applyAlignment="1">
      <alignment horizontal="center" vertical="center" wrapText="1"/>
    </xf>
    <xf numFmtId="44" fontId="26" fillId="4" borderId="12" xfId="0" applyNumberFormat="1" applyFont="1" applyFill="1" applyBorder="1" applyAlignment="1">
      <alignment horizontal="center" vertical="center" wrapText="1"/>
    </xf>
    <xf numFmtId="44" fontId="26" fillId="22" borderId="12" xfId="44" applyFont="1" applyFill="1" applyBorder="1" applyAlignment="1">
      <alignment horizontal="center" vertical="center" wrapText="1"/>
    </xf>
    <xf numFmtId="44" fontId="26" fillId="22" borderId="12" xfId="0" applyNumberFormat="1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44" fontId="25" fillId="7" borderId="12" xfId="44" applyFont="1" applyFill="1" applyBorder="1" applyAlignment="1">
      <alignment horizontal="center" vertical="center" wrapText="1"/>
    </xf>
    <xf numFmtId="44" fontId="26" fillId="7" borderId="12" xfId="44" applyFont="1" applyFill="1" applyBorder="1" applyAlignment="1">
      <alignment horizontal="center" vertical="center" wrapText="1"/>
    </xf>
    <xf numFmtId="44" fontId="26" fillId="7" borderId="12" xfId="0" applyNumberFormat="1" applyFont="1" applyFill="1" applyBorder="1" applyAlignment="1">
      <alignment horizontal="center" vertical="center" wrapText="1"/>
    </xf>
    <xf numFmtId="44" fontId="25" fillId="7" borderId="12" xfId="0" applyNumberFormat="1" applyFont="1" applyFill="1" applyBorder="1" applyAlignment="1">
      <alignment horizontal="center" vertical="center" wrapText="1"/>
    </xf>
    <xf numFmtId="44" fontId="25" fillId="10" borderId="12" xfId="44" applyFont="1" applyFill="1" applyBorder="1" applyAlignment="1">
      <alignment horizontal="center" vertical="center" wrapText="1"/>
    </xf>
    <xf numFmtId="44" fontId="26" fillId="10" borderId="12" xfId="44" applyFont="1" applyFill="1" applyBorder="1" applyAlignment="1">
      <alignment horizontal="center" vertical="center" wrapText="1"/>
    </xf>
    <xf numFmtId="44" fontId="26" fillId="10" borderId="12" xfId="0" applyNumberFormat="1" applyFont="1" applyFill="1" applyBorder="1" applyAlignment="1">
      <alignment horizontal="center" vertical="center" wrapText="1"/>
    </xf>
    <xf numFmtId="44" fontId="25" fillId="10" borderId="12" xfId="0" applyNumberFormat="1" applyFont="1" applyFill="1" applyBorder="1" applyAlignment="1">
      <alignment horizontal="center" vertical="center" wrapText="1"/>
    </xf>
    <xf numFmtId="44" fontId="25" fillId="24" borderId="12" xfId="44" applyFont="1" applyFill="1" applyBorder="1" applyAlignment="1">
      <alignment horizontal="center" vertical="center" wrapText="1"/>
    </xf>
    <xf numFmtId="44" fontId="26" fillId="24" borderId="12" xfId="44" applyFont="1" applyFill="1" applyBorder="1" applyAlignment="1">
      <alignment horizontal="center" vertical="center" wrapText="1"/>
    </xf>
    <xf numFmtId="44" fontId="26" fillId="24" borderId="12" xfId="0" applyNumberFormat="1" applyFont="1" applyFill="1" applyBorder="1" applyAlignment="1">
      <alignment horizontal="center" vertical="center" wrapText="1"/>
    </xf>
    <xf numFmtId="44" fontId="25" fillId="24" borderId="1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4" fontId="26" fillId="0" borderId="0" xfId="0" applyNumberFormat="1" applyFont="1" applyBorder="1" applyAlignment="1">
      <alignment horizontal="center" vertical="center" wrapText="1"/>
    </xf>
    <xf numFmtId="44" fontId="25" fillId="0" borderId="0" xfId="0" applyNumberFormat="1" applyFont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44" fontId="25" fillId="22" borderId="12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left" vertical="center" wrapText="1"/>
    </xf>
    <xf numFmtId="44" fontId="26" fillId="24" borderId="0" xfId="44" applyFont="1" applyFill="1" applyBorder="1" applyAlignment="1">
      <alignment horizontal="center" vertical="center" wrapText="1"/>
    </xf>
    <xf numFmtId="0" fontId="20" fillId="10" borderId="0" xfId="0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44" fontId="25" fillId="0" borderId="12" xfId="44" applyFont="1" applyFill="1" applyBorder="1" applyAlignment="1">
      <alignment horizontal="center" vertical="center" wrapText="1"/>
    </xf>
    <xf numFmtId="44" fontId="26" fillId="0" borderId="12" xfId="44" applyFont="1" applyFill="1" applyBorder="1" applyAlignment="1">
      <alignment horizontal="center" vertical="center" wrapText="1"/>
    </xf>
    <xf numFmtId="44" fontId="26" fillId="0" borderId="12" xfId="0" applyNumberFormat="1" applyFont="1" applyFill="1" applyBorder="1" applyAlignment="1">
      <alignment horizontal="center" vertical="center" wrapText="1"/>
    </xf>
    <xf numFmtId="44" fontId="25" fillId="0" borderId="12" xfId="0" applyNumberFormat="1" applyFont="1" applyFill="1" applyBorder="1" applyAlignment="1">
      <alignment horizontal="center" vertical="center" wrapText="1"/>
    </xf>
    <xf numFmtId="44" fontId="25" fillId="0" borderId="12" xfId="44" applyFont="1" applyFill="1" applyBorder="1" applyAlignment="1">
      <alignment/>
    </xf>
    <xf numFmtId="44" fontId="26" fillId="0" borderId="12" xfId="44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justify"/>
    </xf>
    <xf numFmtId="0" fontId="25" fillId="22" borderId="12" xfId="0" applyFont="1" applyFill="1" applyBorder="1" applyAlignment="1">
      <alignment horizontal="left" wrapText="1"/>
    </xf>
    <xf numFmtId="165" fontId="22" fillId="0" borderId="18" xfId="46" applyNumberFormat="1" applyFont="1" applyBorder="1" applyAlignment="1">
      <alignment horizontal="center"/>
    </xf>
    <xf numFmtId="165" fontId="22" fillId="0" borderId="19" xfId="46" applyNumberFormat="1" applyFont="1" applyBorder="1" applyAlignment="1">
      <alignment horizontal="center"/>
    </xf>
    <xf numFmtId="165" fontId="22" fillId="0" borderId="20" xfId="46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165" fontId="22" fillId="0" borderId="18" xfId="46" applyNumberFormat="1" applyFont="1" applyBorder="1" applyAlignment="1">
      <alignment horizontal="center" vertical="center" wrapText="1"/>
    </xf>
    <xf numFmtId="165" fontId="22" fillId="0" borderId="19" xfId="46" applyNumberFormat="1" applyFont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H57"/>
  <sheetViews>
    <sheetView tabSelected="1" zoomScale="50" zoomScaleNormal="50" zoomScaleSheetLayoutView="75" workbookViewId="0" topLeftCell="A1">
      <selection activeCell="Q2" sqref="Q2:X48"/>
    </sheetView>
  </sheetViews>
  <sheetFormatPr defaultColWidth="9.140625" defaultRowHeight="12.75"/>
  <cols>
    <col min="1" max="1" width="30.57421875" style="13" customWidth="1"/>
    <col min="2" max="2" width="15.7109375" style="50" customWidth="1"/>
    <col min="3" max="3" width="100.7109375" style="69" customWidth="1"/>
    <col min="4" max="4" width="45.7109375" style="78" customWidth="1"/>
    <col min="5" max="7" width="45.7109375" style="79" customWidth="1"/>
    <col min="8" max="8" width="45.7109375" style="78" customWidth="1"/>
    <col min="9" max="9" width="27.7109375" style="3" customWidth="1"/>
    <col min="10" max="10" width="14.57421875" style="61" customWidth="1"/>
    <col min="11" max="11" width="100.7109375" style="37" customWidth="1"/>
    <col min="12" max="16" width="45.7109375" style="37" customWidth="1"/>
    <col min="17" max="17" width="27.7109375" style="38" customWidth="1"/>
    <col min="18" max="18" width="14.28125" style="37" customWidth="1"/>
    <col min="19" max="19" width="100.7109375" style="37" customWidth="1"/>
    <col min="20" max="24" width="45.7109375" style="37" customWidth="1"/>
    <col min="25" max="16384" width="9.140625" style="37" customWidth="1"/>
  </cols>
  <sheetData>
    <row r="1" ht="26.25"/>
    <row r="2" spans="1:24" ht="29.25" customHeight="1">
      <c r="A2" s="24"/>
      <c r="B2" s="125" t="s">
        <v>45</v>
      </c>
      <c r="C2" s="125"/>
      <c r="D2" s="125"/>
      <c r="E2" s="125"/>
      <c r="F2" s="125"/>
      <c r="G2" s="125"/>
      <c r="H2" s="125"/>
      <c r="I2" s="24"/>
      <c r="J2" s="125" t="s">
        <v>45</v>
      </c>
      <c r="K2" s="125"/>
      <c r="L2" s="125"/>
      <c r="M2" s="125"/>
      <c r="N2" s="125"/>
      <c r="O2" s="125"/>
      <c r="P2" s="126"/>
      <c r="Q2" s="24"/>
      <c r="R2" s="125" t="s">
        <v>45</v>
      </c>
      <c r="S2" s="125"/>
      <c r="T2" s="125"/>
      <c r="U2" s="125"/>
      <c r="V2" s="125"/>
      <c r="W2" s="125"/>
      <c r="X2" s="126"/>
    </row>
    <row r="3" spans="1:24" ht="26.25" customHeight="1">
      <c r="A3" s="25"/>
      <c r="B3" s="127" t="s">
        <v>10</v>
      </c>
      <c r="C3" s="127"/>
      <c r="D3" s="127"/>
      <c r="E3" s="127"/>
      <c r="F3" s="127"/>
      <c r="G3" s="127"/>
      <c r="H3" s="127"/>
      <c r="I3" s="25"/>
      <c r="J3" s="127" t="s">
        <v>10</v>
      </c>
      <c r="K3" s="127"/>
      <c r="L3" s="127"/>
      <c r="M3" s="127"/>
      <c r="N3" s="127"/>
      <c r="O3" s="127"/>
      <c r="P3" s="128"/>
      <c r="Q3" s="25"/>
      <c r="R3" s="127" t="s">
        <v>10</v>
      </c>
      <c r="S3" s="127"/>
      <c r="T3" s="127"/>
      <c r="U3" s="127"/>
      <c r="V3" s="127"/>
      <c r="W3" s="127"/>
      <c r="X3" s="128"/>
    </row>
    <row r="4" spans="1:24" ht="30.75" customHeight="1">
      <c r="A4" s="25"/>
      <c r="B4" s="129" t="s">
        <v>11</v>
      </c>
      <c r="C4" s="129"/>
      <c r="D4" s="129"/>
      <c r="E4" s="129"/>
      <c r="F4" s="129"/>
      <c r="G4" s="129"/>
      <c r="H4" s="129"/>
      <c r="I4" s="25"/>
      <c r="J4" s="129" t="s">
        <v>11</v>
      </c>
      <c r="K4" s="129"/>
      <c r="L4" s="129"/>
      <c r="M4" s="129"/>
      <c r="N4" s="129"/>
      <c r="O4" s="129"/>
      <c r="P4" s="130"/>
      <c r="Q4" s="25"/>
      <c r="R4" s="129" t="s">
        <v>11</v>
      </c>
      <c r="S4" s="129"/>
      <c r="T4" s="129"/>
      <c r="U4" s="129"/>
      <c r="V4" s="129"/>
      <c r="W4" s="129"/>
      <c r="X4" s="130"/>
    </row>
    <row r="5" spans="1:24" ht="31.5" customHeight="1" thickBot="1">
      <c r="A5" s="26"/>
      <c r="B5" s="51"/>
      <c r="C5" s="145" t="s">
        <v>7</v>
      </c>
      <c r="D5" s="142" t="s">
        <v>17</v>
      </c>
      <c r="E5" s="143"/>
      <c r="F5" s="143"/>
      <c r="G5" s="143"/>
      <c r="H5" s="143"/>
      <c r="I5" s="27"/>
      <c r="J5" s="62"/>
      <c r="K5" s="131" t="s">
        <v>7</v>
      </c>
      <c r="L5" s="122" t="s">
        <v>19</v>
      </c>
      <c r="M5" s="123"/>
      <c r="N5" s="123"/>
      <c r="O5" s="123"/>
      <c r="P5" s="124"/>
      <c r="Q5" s="27"/>
      <c r="R5" s="62"/>
      <c r="S5" s="131" t="s">
        <v>7</v>
      </c>
      <c r="T5" s="122" t="s">
        <v>44</v>
      </c>
      <c r="U5" s="123"/>
      <c r="V5" s="123"/>
      <c r="W5" s="123"/>
      <c r="X5" s="124"/>
    </row>
    <row r="6" spans="1:24" ht="28.5" customHeight="1">
      <c r="A6" s="1"/>
      <c r="B6" s="52"/>
      <c r="C6" s="146"/>
      <c r="D6" s="80" t="s">
        <v>0</v>
      </c>
      <c r="E6" s="81" t="s">
        <v>1</v>
      </c>
      <c r="F6" s="80" t="s">
        <v>2</v>
      </c>
      <c r="G6" s="80" t="s">
        <v>3</v>
      </c>
      <c r="H6" s="82" t="s">
        <v>4</v>
      </c>
      <c r="I6" s="4"/>
      <c r="J6" s="63"/>
      <c r="K6" s="132"/>
      <c r="L6" s="1" t="s">
        <v>0</v>
      </c>
      <c r="M6" s="5" t="s">
        <v>1</v>
      </c>
      <c r="N6" s="1" t="s">
        <v>2</v>
      </c>
      <c r="O6" s="1" t="s">
        <v>3</v>
      </c>
      <c r="P6" s="4" t="s">
        <v>4</v>
      </c>
      <c r="Q6" s="4"/>
      <c r="R6" s="63"/>
      <c r="S6" s="132"/>
      <c r="T6" s="1" t="s">
        <v>0</v>
      </c>
      <c r="U6" s="5" t="s">
        <v>1</v>
      </c>
      <c r="V6" s="1" t="s">
        <v>2</v>
      </c>
      <c r="W6" s="1" t="s">
        <v>3</v>
      </c>
      <c r="X6" s="4" t="s">
        <v>4</v>
      </c>
    </row>
    <row r="7" spans="1:216" s="39" customFormat="1" ht="48" customHeight="1">
      <c r="A7" s="140" t="s">
        <v>12</v>
      </c>
      <c r="B7" s="53">
        <f>SUM(1)</f>
        <v>1</v>
      </c>
      <c r="C7" s="70" t="s">
        <v>18</v>
      </c>
      <c r="D7" s="83"/>
      <c r="E7" s="84">
        <v>250000</v>
      </c>
      <c r="F7" s="85"/>
      <c r="G7" s="84"/>
      <c r="H7" s="83">
        <f>SUM(E7)</f>
        <v>250000</v>
      </c>
      <c r="I7" s="140" t="s">
        <v>12</v>
      </c>
      <c r="J7" s="53">
        <f>SUM(1)</f>
        <v>1</v>
      </c>
      <c r="K7" s="70" t="s">
        <v>5</v>
      </c>
      <c r="L7" s="35"/>
      <c r="M7" s="34">
        <v>100000</v>
      </c>
      <c r="N7" s="49"/>
      <c r="O7" s="34"/>
      <c r="P7" s="35">
        <f>SUM(L7:O7)</f>
        <v>100000</v>
      </c>
      <c r="Q7" s="140" t="s">
        <v>12</v>
      </c>
      <c r="R7" s="53">
        <f>SUM(1)</f>
        <v>1</v>
      </c>
      <c r="S7" s="70" t="s">
        <v>5</v>
      </c>
      <c r="T7" s="35"/>
      <c r="U7" s="34">
        <v>100000</v>
      </c>
      <c r="V7" s="49"/>
      <c r="W7" s="34"/>
      <c r="X7" s="35">
        <f>SUM(U7:W7)</f>
        <v>100000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</row>
    <row r="8" spans="1:216" s="39" customFormat="1" ht="78" customHeight="1">
      <c r="A8" s="144"/>
      <c r="B8" s="53">
        <f>SUM(B7+1)</f>
        <v>2</v>
      </c>
      <c r="C8" s="70" t="s">
        <v>31</v>
      </c>
      <c r="D8" s="83"/>
      <c r="E8" s="84"/>
      <c r="F8" s="85"/>
      <c r="G8" s="84">
        <v>995000</v>
      </c>
      <c r="H8" s="83">
        <f>SUM(G8)</f>
        <v>995000</v>
      </c>
      <c r="I8" s="144"/>
      <c r="J8" s="53">
        <f>SUM(J7+1)</f>
        <v>2</v>
      </c>
      <c r="K8" s="70" t="s">
        <v>46</v>
      </c>
      <c r="L8" s="35"/>
      <c r="M8" s="34"/>
      <c r="N8" s="49"/>
      <c r="O8" s="34"/>
      <c r="P8" s="35"/>
      <c r="Q8" s="144"/>
      <c r="R8" s="53">
        <f>SUM(R7+1)</f>
        <v>2</v>
      </c>
      <c r="S8" s="70" t="s">
        <v>46</v>
      </c>
      <c r="T8" s="35"/>
      <c r="U8" s="34"/>
      <c r="V8" s="49"/>
      <c r="W8" s="34"/>
      <c r="X8" s="3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</row>
    <row r="9" spans="1:216" s="39" customFormat="1" ht="42" customHeight="1">
      <c r="A9" s="138" t="s">
        <v>23</v>
      </c>
      <c r="B9" s="54">
        <f aca="true" t="shared" si="0" ref="B9:B38">SUM(B8+1)</f>
        <v>3</v>
      </c>
      <c r="C9" s="71" t="s">
        <v>63</v>
      </c>
      <c r="D9" s="86"/>
      <c r="E9" s="107"/>
      <c r="F9" s="87">
        <v>95000</v>
      </c>
      <c r="G9" s="87"/>
      <c r="H9" s="86">
        <f>SUM(F9:G9)</f>
        <v>95000</v>
      </c>
      <c r="I9" s="138" t="s">
        <v>23</v>
      </c>
      <c r="J9" s="54">
        <f aca="true" t="shared" si="1" ref="J9:J38">SUM(J8+1)</f>
        <v>3</v>
      </c>
      <c r="K9" s="71" t="s">
        <v>24</v>
      </c>
      <c r="L9" s="10"/>
      <c r="M9" s="17">
        <v>100000</v>
      </c>
      <c r="N9" s="48"/>
      <c r="O9" s="17"/>
      <c r="P9" s="35">
        <f>SUM(L9:O9)</f>
        <v>100000</v>
      </c>
      <c r="Q9" s="138" t="s">
        <v>23</v>
      </c>
      <c r="R9" s="54">
        <f aca="true" t="shared" si="2" ref="R9:R38">SUM(R8+1)</f>
        <v>3</v>
      </c>
      <c r="S9" s="71" t="s">
        <v>24</v>
      </c>
      <c r="T9" s="10"/>
      <c r="U9" s="17"/>
      <c r="V9" s="48"/>
      <c r="W9" s="17"/>
      <c r="X9" s="10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</row>
    <row r="10" spans="1:216" s="39" customFormat="1" ht="39" customHeight="1">
      <c r="A10" s="139"/>
      <c r="B10" s="54">
        <f t="shared" si="0"/>
        <v>4</v>
      </c>
      <c r="C10" s="71" t="s">
        <v>25</v>
      </c>
      <c r="D10" s="86"/>
      <c r="E10" s="48"/>
      <c r="F10" s="87">
        <v>80000</v>
      </c>
      <c r="G10" s="87">
        <v>400000</v>
      </c>
      <c r="H10" s="86">
        <f>SUM(E10:G10)</f>
        <v>480000</v>
      </c>
      <c r="I10" s="139"/>
      <c r="J10" s="54">
        <f t="shared" si="1"/>
        <v>4</v>
      </c>
      <c r="K10" s="71" t="s">
        <v>25</v>
      </c>
      <c r="L10" s="10"/>
      <c r="M10" s="17"/>
      <c r="N10" s="48"/>
      <c r="O10" s="17"/>
      <c r="P10" s="35"/>
      <c r="Q10" s="139"/>
      <c r="R10" s="54">
        <f t="shared" si="2"/>
        <v>4</v>
      </c>
      <c r="S10" s="71" t="s">
        <v>25</v>
      </c>
      <c r="T10" s="10"/>
      <c r="U10" s="17"/>
      <c r="V10" s="48"/>
      <c r="W10" s="17"/>
      <c r="X10" s="10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</row>
    <row r="11" spans="1:216" s="40" customFormat="1" ht="40.5" customHeight="1">
      <c r="A11" s="36" t="s">
        <v>13</v>
      </c>
      <c r="B11" s="55">
        <f t="shared" si="0"/>
        <v>5</v>
      </c>
      <c r="C11" s="72" t="s">
        <v>22</v>
      </c>
      <c r="D11" s="88">
        <v>2758089.06</v>
      </c>
      <c r="E11" s="89"/>
      <c r="F11" s="90"/>
      <c r="G11" s="89"/>
      <c r="H11" s="108">
        <f>SUM(D11:F11)</f>
        <v>2758089.06</v>
      </c>
      <c r="I11" s="36" t="s">
        <v>13</v>
      </c>
      <c r="J11" s="55">
        <f t="shared" si="1"/>
        <v>5</v>
      </c>
      <c r="K11" s="72" t="s">
        <v>22</v>
      </c>
      <c r="L11" s="7"/>
      <c r="M11" s="15"/>
      <c r="N11" s="41"/>
      <c r="O11" s="15"/>
      <c r="P11" s="35"/>
      <c r="Q11" s="36" t="s">
        <v>13</v>
      </c>
      <c r="R11" s="55">
        <f t="shared" si="2"/>
        <v>5</v>
      </c>
      <c r="S11" s="72" t="s">
        <v>22</v>
      </c>
      <c r="T11" s="7"/>
      <c r="U11" s="15"/>
      <c r="V11" s="41"/>
      <c r="W11" s="15"/>
      <c r="X11" s="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</row>
    <row r="12" spans="1:216" s="40" customFormat="1" ht="138.75" customHeight="1">
      <c r="A12" s="141" t="s">
        <v>15</v>
      </c>
      <c r="B12" s="58">
        <f t="shared" si="0"/>
        <v>6</v>
      </c>
      <c r="C12" s="75" t="s">
        <v>64</v>
      </c>
      <c r="D12" s="99"/>
      <c r="E12" s="39"/>
      <c r="F12" s="100"/>
      <c r="G12" s="100">
        <v>408000</v>
      </c>
      <c r="H12" s="102">
        <f>SUM(E12:G12)</f>
        <v>408000</v>
      </c>
      <c r="I12" s="141" t="s">
        <v>15</v>
      </c>
      <c r="J12" s="58">
        <f t="shared" si="1"/>
        <v>6</v>
      </c>
      <c r="K12" s="75" t="s">
        <v>40</v>
      </c>
      <c r="L12" s="8"/>
      <c r="M12" s="16"/>
      <c r="N12" s="16"/>
      <c r="O12" s="14"/>
      <c r="P12" s="35"/>
      <c r="Q12" s="141" t="s">
        <v>15</v>
      </c>
      <c r="R12" s="58">
        <f t="shared" si="2"/>
        <v>6</v>
      </c>
      <c r="S12" s="75" t="s">
        <v>40</v>
      </c>
      <c r="T12" s="8"/>
      <c r="U12" s="16"/>
      <c r="V12" s="16"/>
      <c r="W12" s="14"/>
      <c r="X12" s="6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</row>
    <row r="13" spans="1:216" s="40" customFormat="1" ht="132.75" customHeight="1">
      <c r="A13" s="141"/>
      <c r="B13" s="58">
        <f t="shared" si="0"/>
        <v>7</v>
      </c>
      <c r="C13" s="75" t="s">
        <v>65</v>
      </c>
      <c r="D13" s="99"/>
      <c r="E13" s="101"/>
      <c r="F13" s="100"/>
      <c r="G13" s="100">
        <v>406000</v>
      </c>
      <c r="H13" s="102">
        <f>SUM(E13:G13)</f>
        <v>406000</v>
      </c>
      <c r="I13" s="141"/>
      <c r="J13" s="58">
        <f t="shared" si="1"/>
        <v>7</v>
      </c>
      <c r="K13" s="75" t="s">
        <v>41</v>
      </c>
      <c r="L13" s="8"/>
      <c r="M13" s="16"/>
      <c r="N13" s="16"/>
      <c r="O13" s="14"/>
      <c r="P13" s="35"/>
      <c r="Q13" s="141"/>
      <c r="R13" s="58">
        <f t="shared" si="2"/>
        <v>7</v>
      </c>
      <c r="S13" s="75" t="s">
        <v>41</v>
      </c>
      <c r="T13" s="8"/>
      <c r="U13" s="16"/>
      <c r="V13" s="16"/>
      <c r="W13" s="14"/>
      <c r="X13" s="6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</row>
    <row r="14" spans="1:216" s="40" customFormat="1" ht="104.25" customHeight="1">
      <c r="A14" s="141"/>
      <c r="B14" s="58">
        <f t="shared" si="0"/>
        <v>8</v>
      </c>
      <c r="C14" s="75" t="s">
        <v>66</v>
      </c>
      <c r="D14" s="99"/>
      <c r="E14" s="39"/>
      <c r="F14" s="100"/>
      <c r="G14" s="101">
        <v>150000</v>
      </c>
      <c r="H14" s="102">
        <f>SUM(F14:G14)</f>
        <v>150000</v>
      </c>
      <c r="I14" s="141"/>
      <c r="J14" s="58">
        <f t="shared" si="1"/>
        <v>8</v>
      </c>
      <c r="K14" s="75" t="s">
        <v>20</v>
      </c>
      <c r="L14" s="8"/>
      <c r="M14" s="16"/>
      <c r="N14" s="16"/>
      <c r="O14" s="14"/>
      <c r="P14" s="35"/>
      <c r="Q14" s="141"/>
      <c r="R14" s="58">
        <f t="shared" si="2"/>
        <v>8</v>
      </c>
      <c r="S14" s="75" t="s">
        <v>20</v>
      </c>
      <c r="T14" s="8"/>
      <c r="U14" s="16"/>
      <c r="V14" s="16"/>
      <c r="W14" s="14"/>
      <c r="X14" s="6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</row>
    <row r="15" spans="1:216" s="40" customFormat="1" ht="98.25" customHeight="1">
      <c r="A15" s="141"/>
      <c r="B15" s="58">
        <f t="shared" si="0"/>
        <v>9</v>
      </c>
      <c r="C15" s="75" t="s">
        <v>67</v>
      </c>
      <c r="D15" s="100"/>
      <c r="E15" s="100">
        <v>150000</v>
      </c>
      <c r="F15" s="100"/>
      <c r="G15" s="39"/>
      <c r="H15" s="102">
        <f>SUM(E15:F15)</f>
        <v>150000</v>
      </c>
      <c r="I15" s="141"/>
      <c r="J15" s="58">
        <f t="shared" si="1"/>
        <v>9</v>
      </c>
      <c r="K15" s="75" t="s">
        <v>20</v>
      </c>
      <c r="L15" s="8"/>
      <c r="M15" s="16"/>
      <c r="N15" s="16"/>
      <c r="O15" s="14"/>
      <c r="P15" s="35"/>
      <c r="Q15" s="141"/>
      <c r="R15" s="58">
        <f t="shared" si="2"/>
        <v>9</v>
      </c>
      <c r="S15" s="75" t="s">
        <v>20</v>
      </c>
      <c r="T15" s="8"/>
      <c r="U15" s="16"/>
      <c r="V15" s="16"/>
      <c r="W15" s="14"/>
      <c r="X15" s="6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</row>
    <row r="16" spans="1:216" s="40" customFormat="1" ht="159.75" customHeight="1">
      <c r="A16" s="141"/>
      <c r="B16" s="58">
        <f t="shared" si="0"/>
        <v>10</v>
      </c>
      <c r="C16" s="75" t="s">
        <v>68</v>
      </c>
      <c r="D16" s="99"/>
      <c r="E16" s="100"/>
      <c r="F16" s="100"/>
      <c r="G16" s="100">
        <v>1086105.2</v>
      </c>
      <c r="H16" s="102">
        <f aca="true" t="shared" si="3" ref="H16:H28">SUM(G16)</f>
        <v>1086105.2</v>
      </c>
      <c r="I16" s="141"/>
      <c r="J16" s="58">
        <f t="shared" si="1"/>
        <v>10</v>
      </c>
      <c r="K16" s="75" t="s">
        <v>21</v>
      </c>
      <c r="L16" s="8"/>
      <c r="M16" s="16"/>
      <c r="N16" s="16"/>
      <c r="O16" s="14"/>
      <c r="P16" s="35"/>
      <c r="Q16" s="141"/>
      <c r="R16" s="58">
        <f t="shared" si="2"/>
        <v>10</v>
      </c>
      <c r="S16" s="75" t="s">
        <v>21</v>
      </c>
      <c r="T16" s="8"/>
      <c r="U16" s="16"/>
      <c r="V16" s="16"/>
      <c r="W16" s="14"/>
      <c r="X16" s="6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</row>
    <row r="17" spans="1:216" s="40" customFormat="1" ht="155.25" customHeight="1">
      <c r="A17" s="141"/>
      <c r="B17" s="58">
        <f t="shared" si="0"/>
        <v>11</v>
      </c>
      <c r="C17" s="75" t="s">
        <v>69</v>
      </c>
      <c r="D17" s="99"/>
      <c r="E17" s="100"/>
      <c r="F17" s="100"/>
      <c r="G17" s="100">
        <v>1530000</v>
      </c>
      <c r="H17" s="99">
        <f t="shared" si="3"/>
        <v>1530000</v>
      </c>
      <c r="I17" s="141"/>
      <c r="J17" s="58">
        <f t="shared" si="1"/>
        <v>11</v>
      </c>
      <c r="K17" s="75" t="s">
        <v>56</v>
      </c>
      <c r="L17" s="8"/>
      <c r="M17" s="16"/>
      <c r="N17" s="16"/>
      <c r="O17" s="14"/>
      <c r="P17" s="35"/>
      <c r="Q17" s="141"/>
      <c r="R17" s="58">
        <f t="shared" si="2"/>
        <v>11</v>
      </c>
      <c r="S17" s="75" t="s">
        <v>56</v>
      </c>
      <c r="T17" s="8"/>
      <c r="U17" s="16"/>
      <c r="V17" s="16"/>
      <c r="W17" s="14"/>
      <c r="X17" s="6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</row>
    <row r="18" spans="1:216" s="40" customFormat="1" ht="173.25" customHeight="1">
      <c r="A18" s="141"/>
      <c r="B18" s="58">
        <f t="shared" si="0"/>
        <v>12</v>
      </c>
      <c r="C18" s="75" t="s">
        <v>70</v>
      </c>
      <c r="D18" s="99"/>
      <c r="E18" s="100"/>
      <c r="F18" s="100"/>
      <c r="G18" s="100">
        <v>1548340</v>
      </c>
      <c r="H18" s="102">
        <f t="shared" si="3"/>
        <v>1548340</v>
      </c>
      <c r="I18" s="141"/>
      <c r="J18" s="58">
        <f t="shared" si="1"/>
        <v>12</v>
      </c>
      <c r="K18" s="75" t="s">
        <v>57</v>
      </c>
      <c r="L18" s="8"/>
      <c r="M18" s="16"/>
      <c r="N18" s="16"/>
      <c r="O18" s="14"/>
      <c r="P18" s="35"/>
      <c r="Q18" s="141"/>
      <c r="R18" s="58">
        <f t="shared" si="2"/>
        <v>12</v>
      </c>
      <c r="S18" s="75" t="s">
        <v>57</v>
      </c>
      <c r="T18" s="8"/>
      <c r="U18" s="16"/>
      <c r="V18" s="16"/>
      <c r="W18" s="14"/>
      <c r="X18" s="6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</row>
    <row r="19" spans="1:216" s="40" customFormat="1" ht="165.75" customHeight="1">
      <c r="A19" s="141"/>
      <c r="B19" s="58">
        <f t="shared" si="0"/>
        <v>13</v>
      </c>
      <c r="C19" s="75" t="s">
        <v>71</v>
      </c>
      <c r="D19" s="99"/>
      <c r="E19" s="100"/>
      <c r="F19" s="100"/>
      <c r="G19" s="100">
        <v>1441000</v>
      </c>
      <c r="H19" s="102">
        <f t="shared" si="3"/>
        <v>1441000</v>
      </c>
      <c r="I19" s="141"/>
      <c r="J19" s="58">
        <f t="shared" si="1"/>
        <v>13</v>
      </c>
      <c r="K19" s="75" t="s">
        <v>58</v>
      </c>
      <c r="L19" s="8"/>
      <c r="M19" s="16"/>
      <c r="N19" s="16"/>
      <c r="O19" s="14"/>
      <c r="P19" s="35"/>
      <c r="Q19" s="141"/>
      <c r="R19" s="58">
        <f t="shared" si="2"/>
        <v>13</v>
      </c>
      <c r="S19" s="75" t="s">
        <v>58</v>
      </c>
      <c r="T19" s="8"/>
      <c r="U19" s="16"/>
      <c r="V19" s="16"/>
      <c r="W19" s="14"/>
      <c r="X19" s="6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</row>
    <row r="20" spans="1:216" s="40" customFormat="1" ht="165.75" customHeight="1">
      <c r="A20" s="141"/>
      <c r="B20" s="58">
        <f t="shared" si="0"/>
        <v>14</v>
      </c>
      <c r="C20" s="75" t="s">
        <v>33</v>
      </c>
      <c r="D20" s="99"/>
      <c r="E20" s="100"/>
      <c r="F20" s="100"/>
      <c r="G20" s="100">
        <v>690000</v>
      </c>
      <c r="H20" s="102">
        <f t="shared" si="3"/>
        <v>690000</v>
      </c>
      <c r="I20" s="141"/>
      <c r="J20" s="58">
        <f t="shared" si="1"/>
        <v>14</v>
      </c>
      <c r="K20" s="75" t="s">
        <v>59</v>
      </c>
      <c r="L20" s="8"/>
      <c r="M20" s="16"/>
      <c r="N20" s="16"/>
      <c r="O20" s="14"/>
      <c r="P20" s="35"/>
      <c r="Q20" s="141"/>
      <c r="R20" s="58">
        <f t="shared" si="2"/>
        <v>14</v>
      </c>
      <c r="S20" s="75" t="s">
        <v>59</v>
      </c>
      <c r="T20" s="8"/>
      <c r="U20" s="16"/>
      <c r="V20" s="16"/>
      <c r="W20" s="14"/>
      <c r="X20" s="6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</row>
    <row r="21" spans="1:216" s="40" customFormat="1" ht="165.75" customHeight="1">
      <c r="A21" s="141"/>
      <c r="B21" s="58">
        <f t="shared" si="0"/>
        <v>15</v>
      </c>
      <c r="C21" s="75" t="s">
        <v>72</v>
      </c>
      <c r="D21" s="99"/>
      <c r="E21" s="100"/>
      <c r="F21" s="100"/>
      <c r="G21" s="100">
        <v>300000</v>
      </c>
      <c r="H21" s="102">
        <f t="shared" si="3"/>
        <v>300000</v>
      </c>
      <c r="I21" s="141"/>
      <c r="J21" s="58">
        <f t="shared" si="1"/>
        <v>15</v>
      </c>
      <c r="K21" s="75" t="s">
        <v>59</v>
      </c>
      <c r="L21" s="8"/>
      <c r="M21" s="16"/>
      <c r="N21" s="16"/>
      <c r="O21" s="14"/>
      <c r="P21" s="35"/>
      <c r="Q21" s="141"/>
      <c r="R21" s="58">
        <f t="shared" si="2"/>
        <v>15</v>
      </c>
      <c r="S21" s="75" t="s">
        <v>59</v>
      </c>
      <c r="T21" s="8"/>
      <c r="U21" s="16"/>
      <c r="V21" s="16"/>
      <c r="W21" s="14"/>
      <c r="X21" s="6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</row>
    <row r="22" spans="1:216" s="40" customFormat="1" ht="165.75" customHeight="1">
      <c r="A22" s="141"/>
      <c r="B22" s="58">
        <f t="shared" si="0"/>
        <v>16</v>
      </c>
      <c r="C22" s="75" t="s">
        <v>73</v>
      </c>
      <c r="D22" s="99"/>
      <c r="E22" s="100"/>
      <c r="F22" s="100"/>
      <c r="G22" s="100">
        <v>300000</v>
      </c>
      <c r="H22" s="99">
        <f t="shared" si="3"/>
        <v>300000</v>
      </c>
      <c r="I22" s="141"/>
      <c r="J22" s="58">
        <f t="shared" si="1"/>
        <v>16</v>
      </c>
      <c r="K22" s="75" t="s">
        <v>59</v>
      </c>
      <c r="L22" s="8"/>
      <c r="M22" s="16"/>
      <c r="N22" s="16"/>
      <c r="O22" s="14"/>
      <c r="P22" s="35"/>
      <c r="Q22" s="141"/>
      <c r="R22" s="58">
        <f t="shared" si="2"/>
        <v>16</v>
      </c>
      <c r="S22" s="75" t="s">
        <v>59</v>
      </c>
      <c r="T22" s="8"/>
      <c r="U22" s="16"/>
      <c r="V22" s="16"/>
      <c r="W22" s="14"/>
      <c r="X22" s="6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</row>
    <row r="23" spans="1:216" s="40" customFormat="1" ht="165.75" customHeight="1">
      <c r="A23" s="141"/>
      <c r="B23" s="58">
        <f t="shared" si="0"/>
        <v>17</v>
      </c>
      <c r="C23" s="109" t="s">
        <v>34</v>
      </c>
      <c r="D23" s="99"/>
      <c r="E23" s="100"/>
      <c r="F23" s="100"/>
      <c r="G23" s="100">
        <v>680000</v>
      </c>
      <c r="H23" s="99">
        <f t="shared" si="3"/>
        <v>680000</v>
      </c>
      <c r="I23" s="141"/>
      <c r="J23" s="58">
        <f t="shared" si="1"/>
        <v>17</v>
      </c>
      <c r="K23" s="109" t="s">
        <v>59</v>
      </c>
      <c r="L23" s="8"/>
      <c r="M23" s="16"/>
      <c r="N23" s="16"/>
      <c r="O23" s="14"/>
      <c r="P23" s="35"/>
      <c r="Q23" s="141"/>
      <c r="R23" s="58">
        <f t="shared" si="2"/>
        <v>17</v>
      </c>
      <c r="S23" s="109" t="s">
        <v>59</v>
      </c>
      <c r="T23" s="8"/>
      <c r="U23" s="16"/>
      <c r="V23" s="16"/>
      <c r="W23" s="14"/>
      <c r="X23" s="6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</row>
    <row r="24" spans="1:216" s="40" customFormat="1" ht="165.75" customHeight="1">
      <c r="A24" s="141"/>
      <c r="B24" s="58">
        <f t="shared" si="0"/>
        <v>18</v>
      </c>
      <c r="C24" s="109" t="s">
        <v>35</v>
      </c>
      <c r="D24" s="99"/>
      <c r="E24" s="100"/>
      <c r="F24" s="100"/>
      <c r="G24" s="100">
        <v>430000</v>
      </c>
      <c r="H24" s="99">
        <f t="shared" si="3"/>
        <v>430000</v>
      </c>
      <c r="I24" s="141"/>
      <c r="J24" s="58">
        <f t="shared" si="1"/>
        <v>18</v>
      </c>
      <c r="K24" s="109" t="s">
        <v>59</v>
      </c>
      <c r="L24" s="8"/>
      <c r="M24" s="16"/>
      <c r="N24" s="16"/>
      <c r="O24" s="14"/>
      <c r="P24" s="35"/>
      <c r="Q24" s="141"/>
      <c r="R24" s="58">
        <f t="shared" si="2"/>
        <v>18</v>
      </c>
      <c r="S24" s="109" t="s">
        <v>59</v>
      </c>
      <c r="T24" s="8"/>
      <c r="U24" s="16"/>
      <c r="V24" s="16"/>
      <c r="W24" s="14"/>
      <c r="X24" s="6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</row>
    <row r="25" spans="1:216" s="40" customFormat="1" ht="165.75" customHeight="1">
      <c r="A25" s="141"/>
      <c r="B25" s="58">
        <f t="shared" si="0"/>
        <v>19</v>
      </c>
      <c r="C25" s="109" t="s">
        <v>36</v>
      </c>
      <c r="D25" s="99"/>
      <c r="E25" s="100"/>
      <c r="F25" s="100"/>
      <c r="G25" s="100">
        <v>600000</v>
      </c>
      <c r="H25" s="99">
        <f t="shared" si="3"/>
        <v>600000</v>
      </c>
      <c r="I25" s="141"/>
      <c r="J25" s="58">
        <f t="shared" si="1"/>
        <v>19</v>
      </c>
      <c r="K25" s="109" t="s">
        <v>60</v>
      </c>
      <c r="L25" s="8"/>
      <c r="M25" s="16"/>
      <c r="N25" s="16"/>
      <c r="O25" s="14"/>
      <c r="P25" s="35"/>
      <c r="Q25" s="141"/>
      <c r="R25" s="58">
        <f t="shared" si="2"/>
        <v>19</v>
      </c>
      <c r="S25" s="109" t="s">
        <v>60</v>
      </c>
      <c r="T25" s="8"/>
      <c r="U25" s="16"/>
      <c r="V25" s="16"/>
      <c r="W25" s="14"/>
      <c r="X25" s="6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</row>
    <row r="26" spans="1:216" s="40" customFormat="1" ht="165.75" customHeight="1">
      <c r="A26" s="141"/>
      <c r="B26" s="58">
        <f t="shared" si="0"/>
        <v>20</v>
      </c>
      <c r="C26" s="109" t="s">
        <v>37</v>
      </c>
      <c r="D26" s="99"/>
      <c r="E26" s="100"/>
      <c r="F26" s="100"/>
      <c r="G26" s="100">
        <v>610000</v>
      </c>
      <c r="H26" s="99">
        <f t="shared" si="3"/>
        <v>610000</v>
      </c>
      <c r="I26" s="141"/>
      <c r="J26" s="58">
        <f t="shared" si="1"/>
        <v>20</v>
      </c>
      <c r="K26" s="109" t="s">
        <v>60</v>
      </c>
      <c r="L26" s="8"/>
      <c r="M26" s="16"/>
      <c r="N26" s="16"/>
      <c r="O26" s="14"/>
      <c r="P26" s="35"/>
      <c r="Q26" s="141"/>
      <c r="R26" s="58">
        <f t="shared" si="2"/>
        <v>20</v>
      </c>
      <c r="S26" s="109" t="s">
        <v>60</v>
      </c>
      <c r="T26" s="8"/>
      <c r="U26" s="16"/>
      <c r="V26" s="16"/>
      <c r="W26" s="14"/>
      <c r="X26" s="6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</row>
    <row r="27" spans="1:216" s="40" customFormat="1" ht="165.75" customHeight="1">
      <c r="A27" s="141"/>
      <c r="B27" s="58">
        <f t="shared" si="0"/>
        <v>21</v>
      </c>
      <c r="C27" s="109" t="s">
        <v>38</v>
      </c>
      <c r="D27" s="99"/>
      <c r="E27" s="100"/>
      <c r="F27" s="100"/>
      <c r="G27" s="100">
        <v>587000</v>
      </c>
      <c r="H27" s="99">
        <f t="shared" si="3"/>
        <v>587000</v>
      </c>
      <c r="I27" s="141"/>
      <c r="J27" s="58">
        <f t="shared" si="1"/>
        <v>21</v>
      </c>
      <c r="K27" s="109" t="s">
        <v>61</v>
      </c>
      <c r="L27" s="8"/>
      <c r="M27" s="16"/>
      <c r="N27" s="16"/>
      <c r="O27" s="14"/>
      <c r="P27" s="35"/>
      <c r="Q27" s="141"/>
      <c r="R27" s="58">
        <f t="shared" si="2"/>
        <v>21</v>
      </c>
      <c r="S27" s="109" t="s">
        <v>61</v>
      </c>
      <c r="T27" s="8"/>
      <c r="U27" s="16"/>
      <c r="V27" s="16"/>
      <c r="W27" s="14"/>
      <c r="X27" s="6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</row>
    <row r="28" spans="1:216" s="40" customFormat="1" ht="165.75" customHeight="1">
      <c r="A28" s="141"/>
      <c r="B28" s="58">
        <f t="shared" si="0"/>
        <v>22</v>
      </c>
      <c r="C28" s="109" t="s">
        <v>39</v>
      </c>
      <c r="D28" s="99"/>
      <c r="E28" s="100"/>
      <c r="F28" s="100"/>
      <c r="G28" s="110">
        <v>500000</v>
      </c>
      <c r="H28" s="99">
        <f t="shared" si="3"/>
        <v>500000</v>
      </c>
      <c r="I28" s="141"/>
      <c r="J28" s="58">
        <f t="shared" si="1"/>
        <v>22</v>
      </c>
      <c r="K28" s="109" t="s">
        <v>62</v>
      </c>
      <c r="L28" s="8"/>
      <c r="M28" s="16"/>
      <c r="N28" s="16"/>
      <c r="O28" s="14"/>
      <c r="P28" s="35"/>
      <c r="Q28" s="141"/>
      <c r="R28" s="58">
        <f t="shared" si="2"/>
        <v>22</v>
      </c>
      <c r="S28" s="109" t="s">
        <v>62</v>
      </c>
      <c r="T28" s="8"/>
      <c r="U28" s="16"/>
      <c r="V28" s="16"/>
      <c r="W28" s="14"/>
      <c r="X28" s="6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</row>
    <row r="29" spans="1:216" s="40" customFormat="1" ht="72.75" customHeight="1">
      <c r="A29" s="141"/>
      <c r="B29" s="58">
        <f t="shared" si="0"/>
        <v>23</v>
      </c>
      <c r="C29" s="75" t="s">
        <v>47</v>
      </c>
      <c r="D29" s="99"/>
      <c r="E29" s="100"/>
      <c r="F29" s="100"/>
      <c r="G29" s="43"/>
      <c r="H29" s="100"/>
      <c r="I29" s="141"/>
      <c r="J29" s="58">
        <f t="shared" si="1"/>
        <v>23</v>
      </c>
      <c r="K29" s="75" t="s">
        <v>47</v>
      </c>
      <c r="L29" s="8"/>
      <c r="M29" s="16">
        <v>100000</v>
      </c>
      <c r="N29" s="16"/>
      <c r="O29" s="14"/>
      <c r="P29" s="35">
        <f>SUM(L29:O29)</f>
        <v>100000</v>
      </c>
      <c r="Q29" s="141"/>
      <c r="R29" s="58">
        <f t="shared" si="2"/>
        <v>23</v>
      </c>
      <c r="S29" s="75" t="s">
        <v>47</v>
      </c>
      <c r="T29" s="8"/>
      <c r="U29" s="16"/>
      <c r="V29" s="16"/>
      <c r="W29" s="14"/>
      <c r="X29" s="6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</row>
    <row r="30" spans="1:216" s="40" customFormat="1" ht="74.25" customHeight="1">
      <c r="A30" s="141"/>
      <c r="B30" s="58">
        <f t="shared" si="0"/>
        <v>24</v>
      </c>
      <c r="C30" s="75" t="s">
        <v>48</v>
      </c>
      <c r="D30" s="99"/>
      <c r="E30" s="100"/>
      <c r="F30" s="100"/>
      <c r="G30" s="100"/>
      <c r="H30" s="100"/>
      <c r="I30" s="141"/>
      <c r="J30" s="58">
        <f t="shared" si="1"/>
        <v>24</v>
      </c>
      <c r="K30" s="75" t="s">
        <v>48</v>
      </c>
      <c r="L30" s="8"/>
      <c r="M30" s="16">
        <v>100000</v>
      </c>
      <c r="N30" s="16"/>
      <c r="O30" s="14"/>
      <c r="P30" s="35">
        <f>SUM(L30:O30)</f>
        <v>100000</v>
      </c>
      <c r="Q30" s="141"/>
      <c r="R30" s="58">
        <f t="shared" si="2"/>
        <v>24</v>
      </c>
      <c r="S30" s="75" t="s">
        <v>48</v>
      </c>
      <c r="T30" s="8"/>
      <c r="U30" s="16"/>
      <c r="V30" s="16"/>
      <c r="W30" s="14"/>
      <c r="X30" s="6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</row>
    <row r="31" spans="1:216" s="40" customFormat="1" ht="47.25" customHeight="1">
      <c r="A31" s="141"/>
      <c r="B31" s="58">
        <f t="shared" si="0"/>
        <v>25</v>
      </c>
      <c r="C31" s="75" t="s">
        <v>49</v>
      </c>
      <c r="D31" s="99"/>
      <c r="E31" s="100"/>
      <c r="F31" s="100"/>
      <c r="G31" s="100"/>
      <c r="H31" s="100"/>
      <c r="I31" s="141"/>
      <c r="J31" s="58">
        <f t="shared" si="1"/>
        <v>25</v>
      </c>
      <c r="K31" s="75" t="s">
        <v>49</v>
      </c>
      <c r="L31" s="8"/>
      <c r="M31" s="16"/>
      <c r="N31" s="16"/>
      <c r="O31" s="14"/>
      <c r="P31" s="35"/>
      <c r="Q31" s="141"/>
      <c r="R31" s="58">
        <f t="shared" si="2"/>
        <v>25</v>
      </c>
      <c r="S31" s="75" t="s">
        <v>49</v>
      </c>
      <c r="T31" s="8"/>
      <c r="U31" s="16">
        <v>100000</v>
      </c>
      <c r="V31" s="16"/>
      <c r="W31" s="14"/>
      <c r="X31" s="6">
        <f>SUM(U31:W31)</f>
        <v>100000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</row>
    <row r="32" spans="1:216" s="40" customFormat="1" ht="51.75" customHeight="1">
      <c r="A32" s="141"/>
      <c r="B32" s="58">
        <f t="shared" si="0"/>
        <v>26</v>
      </c>
      <c r="C32" s="75" t="s">
        <v>50</v>
      </c>
      <c r="D32" s="99"/>
      <c r="E32" s="100"/>
      <c r="F32" s="100"/>
      <c r="G32" s="100"/>
      <c r="H32" s="100"/>
      <c r="I32" s="141"/>
      <c r="J32" s="58">
        <f t="shared" si="1"/>
        <v>26</v>
      </c>
      <c r="K32" s="75" t="s">
        <v>50</v>
      </c>
      <c r="L32" s="8"/>
      <c r="M32" s="16"/>
      <c r="N32" s="16"/>
      <c r="O32" s="14"/>
      <c r="P32" s="35"/>
      <c r="Q32" s="141"/>
      <c r="R32" s="58">
        <f t="shared" si="2"/>
        <v>26</v>
      </c>
      <c r="S32" s="75" t="s">
        <v>50</v>
      </c>
      <c r="T32" s="8"/>
      <c r="U32" s="16">
        <v>100000</v>
      </c>
      <c r="V32" s="16"/>
      <c r="W32" s="14"/>
      <c r="X32" s="6">
        <f>SUM(U32:W32)</f>
        <v>100000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</row>
    <row r="33" spans="1:216" s="40" customFormat="1" ht="47.25" customHeight="1">
      <c r="A33" s="141"/>
      <c r="B33" s="58">
        <f t="shared" si="0"/>
        <v>27</v>
      </c>
      <c r="C33" s="75" t="s">
        <v>51</v>
      </c>
      <c r="D33" s="99"/>
      <c r="E33" s="100"/>
      <c r="F33" s="100"/>
      <c r="G33" s="100"/>
      <c r="H33" s="100"/>
      <c r="I33" s="141"/>
      <c r="J33" s="58">
        <f t="shared" si="1"/>
        <v>27</v>
      </c>
      <c r="K33" s="75" t="s">
        <v>51</v>
      </c>
      <c r="L33" s="8"/>
      <c r="M33" s="16"/>
      <c r="N33" s="16"/>
      <c r="O33" s="14"/>
      <c r="P33" s="35"/>
      <c r="Q33" s="141"/>
      <c r="R33" s="58">
        <f t="shared" si="2"/>
        <v>27</v>
      </c>
      <c r="S33" s="75" t="s">
        <v>51</v>
      </c>
      <c r="T33" s="8"/>
      <c r="U33" s="16">
        <v>100000</v>
      </c>
      <c r="V33" s="16"/>
      <c r="W33" s="14"/>
      <c r="X33" s="6">
        <f>SUM(U33:W33)</f>
        <v>100000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</row>
    <row r="34" spans="1:216" s="40" customFormat="1" ht="56.25" customHeight="1">
      <c r="A34" s="141"/>
      <c r="B34" s="58">
        <f t="shared" si="0"/>
        <v>28</v>
      </c>
      <c r="C34" s="75" t="s">
        <v>52</v>
      </c>
      <c r="D34" s="99"/>
      <c r="E34" s="100"/>
      <c r="F34" s="100"/>
      <c r="G34" s="100"/>
      <c r="H34" s="100"/>
      <c r="I34" s="141"/>
      <c r="J34" s="58">
        <f t="shared" si="1"/>
        <v>28</v>
      </c>
      <c r="K34" s="75" t="s">
        <v>52</v>
      </c>
      <c r="L34" s="8"/>
      <c r="M34" s="16"/>
      <c r="N34" s="16"/>
      <c r="O34" s="14"/>
      <c r="P34" s="35"/>
      <c r="Q34" s="141"/>
      <c r="R34" s="58">
        <f t="shared" si="2"/>
        <v>28</v>
      </c>
      <c r="S34" s="75" t="s">
        <v>52</v>
      </c>
      <c r="T34" s="8"/>
      <c r="U34" s="16">
        <v>100000</v>
      </c>
      <c r="V34" s="16"/>
      <c r="W34" s="14"/>
      <c r="X34" s="6">
        <f>SUM(U34:W34)</f>
        <v>100000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</row>
    <row r="35" spans="1:216" s="39" customFormat="1" ht="59.25" customHeight="1">
      <c r="A35" s="136"/>
      <c r="B35" s="58">
        <f t="shared" si="0"/>
        <v>29</v>
      </c>
      <c r="C35" s="75" t="s">
        <v>74</v>
      </c>
      <c r="D35" s="99"/>
      <c r="E35" s="100"/>
      <c r="F35" s="100"/>
      <c r="G35" s="100">
        <v>200000</v>
      </c>
      <c r="H35" s="102">
        <f>SUM(G35)</f>
        <v>200000</v>
      </c>
      <c r="I35" s="136"/>
      <c r="J35" s="58">
        <f t="shared" si="1"/>
        <v>29</v>
      </c>
      <c r="K35" s="75" t="s">
        <v>26</v>
      </c>
      <c r="L35" s="8"/>
      <c r="M35" s="14"/>
      <c r="N35" s="43"/>
      <c r="O35" s="43"/>
      <c r="P35" s="35"/>
      <c r="Q35" s="136"/>
      <c r="R35" s="58">
        <f t="shared" si="2"/>
        <v>29</v>
      </c>
      <c r="S35" s="75" t="s">
        <v>26</v>
      </c>
      <c r="T35" s="8"/>
      <c r="U35" s="14"/>
      <c r="V35" s="43"/>
      <c r="W35" s="43"/>
      <c r="X35" s="6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</row>
    <row r="36" spans="1:216" s="39" customFormat="1" ht="50.25" customHeight="1">
      <c r="A36" s="137" t="s">
        <v>14</v>
      </c>
      <c r="B36" s="56">
        <f t="shared" si="0"/>
        <v>30</v>
      </c>
      <c r="C36" s="73" t="s">
        <v>8</v>
      </c>
      <c r="D36" s="91"/>
      <c r="E36" s="92">
        <v>100000</v>
      </c>
      <c r="F36" s="92"/>
      <c r="G36" s="93"/>
      <c r="H36" s="94">
        <f>SUM(E36:G36)</f>
        <v>100000</v>
      </c>
      <c r="I36" s="137" t="s">
        <v>14</v>
      </c>
      <c r="J36" s="56">
        <f t="shared" si="1"/>
        <v>30</v>
      </c>
      <c r="K36" s="73" t="s">
        <v>8</v>
      </c>
      <c r="L36" s="18"/>
      <c r="M36" s="19"/>
      <c r="N36" s="19"/>
      <c r="O36" s="20"/>
      <c r="P36" s="35"/>
      <c r="Q36" s="137" t="s">
        <v>14</v>
      </c>
      <c r="R36" s="56">
        <f t="shared" si="2"/>
        <v>30</v>
      </c>
      <c r="S36" s="73" t="s">
        <v>8</v>
      </c>
      <c r="T36" s="18"/>
      <c r="U36" s="19"/>
      <c r="V36" s="19"/>
      <c r="W36" s="20"/>
      <c r="X36" s="21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</row>
    <row r="37" spans="1:216" s="39" customFormat="1" ht="50.25" customHeight="1">
      <c r="A37" s="137"/>
      <c r="B37" s="56">
        <f t="shared" si="0"/>
        <v>31</v>
      </c>
      <c r="C37" s="73" t="s">
        <v>9</v>
      </c>
      <c r="D37" s="91"/>
      <c r="E37" s="92"/>
      <c r="F37" s="92"/>
      <c r="G37" s="93"/>
      <c r="H37" s="94"/>
      <c r="I37" s="137"/>
      <c r="J37" s="56">
        <f t="shared" si="1"/>
        <v>31</v>
      </c>
      <c r="K37" s="73" t="s">
        <v>9</v>
      </c>
      <c r="L37" s="18"/>
      <c r="M37" s="19">
        <v>100000</v>
      </c>
      <c r="N37" s="19"/>
      <c r="O37" s="20"/>
      <c r="P37" s="35"/>
      <c r="Q37" s="137"/>
      <c r="R37" s="56">
        <f t="shared" si="2"/>
        <v>31</v>
      </c>
      <c r="S37" s="73" t="s">
        <v>9</v>
      </c>
      <c r="T37" s="18"/>
      <c r="U37" s="19"/>
      <c r="V37" s="19"/>
      <c r="W37" s="20"/>
      <c r="X37" s="21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</row>
    <row r="38" spans="1:216" s="39" customFormat="1" ht="50.25" customHeight="1">
      <c r="A38" s="137"/>
      <c r="B38" s="56">
        <f t="shared" si="0"/>
        <v>32</v>
      </c>
      <c r="C38" s="73" t="s">
        <v>55</v>
      </c>
      <c r="D38" s="91"/>
      <c r="E38" s="92"/>
      <c r="F38" s="92"/>
      <c r="G38" s="93"/>
      <c r="H38" s="94"/>
      <c r="I38" s="137"/>
      <c r="J38" s="56">
        <f t="shared" si="1"/>
        <v>32</v>
      </c>
      <c r="K38" s="73" t="s">
        <v>55</v>
      </c>
      <c r="L38" s="18"/>
      <c r="M38" s="42"/>
      <c r="N38" s="19"/>
      <c r="O38" s="20"/>
      <c r="P38" s="35">
        <f>SUM(L38:O38)</f>
        <v>0</v>
      </c>
      <c r="Q38" s="137"/>
      <c r="R38" s="56">
        <f t="shared" si="2"/>
        <v>32</v>
      </c>
      <c r="S38" s="73" t="s">
        <v>55</v>
      </c>
      <c r="T38" s="18"/>
      <c r="U38" s="19">
        <v>100000</v>
      </c>
      <c r="V38" s="19"/>
      <c r="W38" s="20"/>
      <c r="X38" s="21">
        <f>SUM(U38:W38)</f>
        <v>100000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</row>
    <row r="39" spans="1:216" s="40" customFormat="1" ht="108.75" customHeight="1">
      <c r="A39" s="133"/>
      <c r="B39" s="56">
        <f aca="true" t="shared" si="4" ref="B39:B47">SUM(B38+1)</f>
        <v>33</v>
      </c>
      <c r="C39" s="73" t="s">
        <v>75</v>
      </c>
      <c r="D39" s="91"/>
      <c r="E39" s="92"/>
      <c r="F39" s="92"/>
      <c r="G39" s="93">
        <v>998100</v>
      </c>
      <c r="H39" s="94">
        <f>SUM(G39)</f>
        <v>998100</v>
      </c>
      <c r="I39" s="133"/>
      <c r="J39" s="56">
        <f aca="true" t="shared" si="5" ref="J39:J47">SUM(J38+1)</f>
        <v>33</v>
      </c>
      <c r="K39" s="73" t="s">
        <v>30</v>
      </c>
      <c r="L39" s="18"/>
      <c r="M39" s="19"/>
      <c r="N39" s="19"/>
      <c r="O39" s="20"/>
      <c r="P39" s="35"/>
      <c r="Q39" s="133"/>
      <c r="R39" s="56">
        <f aca="true" t="shared" si="6" ref="R39:R47">SUM(R38+1)</f>
        <v>33</v>
      </c>
      <c r="S39" s="73" t="s">
        <v>30</v>
      </c>
      <c r="T39" s="18"/>
      <c r="U39" s="19"/>
      <c r="V39" s="19"/>
      <c r="W39" s="20"/>
      <c r="X39" s="21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</row>
    <row r="40" spans="1:68" s="40" customFormat="1" ht="59.25" customHeight="1">
      <c r="A40" s="134" t="s">
        <v>16</v>
      </c>
      <c r="B40" s="57">
        <f t="shared" si="4"/>
        <v>34</v>
      </c>
      <c r="C40" s="74" t="s">
        <v>42</v>
      </c>
      <c r="D40" s="95"/>
      <c r="E40" s="96">
        <v>300000</v>
      </c>
      <c r="F40" s="96"/>
      <c r="G40" s="97"/>
      <c r="H40" s="98">
        <f>SUM(E40:G40)</f>
        <v>300000</v>
      </c>
      <c r="I40" s="134" t="s">
        <v>16</v>
      </c>
      <c r="J40" s="57">
        <f t="shared" si="5"/>
        <v>34</v>
      </c>
      <c r="K40" s="74" t="s">
        <v>42</v>
      </c>
      <c r="L40" s="30"/>
      <c r="M40" s="31"/>
      <c r="N40" s="31"/>
      <c r="O40" s="32"/>
      <c r="P40" s="33"/>
      <c r="Q40" s="134" t="s">
        <v>16</v>
      </c>
      <c r="R40" s="57">
        <f t="shared" si="6"/>
        <v>34</v>
      </c>
      <c r="S40" s="74" t="s">
        <v>42</v>
      </c>
      <c r="T40" s="30"/>
      <c r="U40" s="31"/>
      <c r="V40" s="31"/>
      <c r="W40" s="32"/>
      <c r="X40" s="3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1" spans="1:68" s="40" customFormat="1" ht="104.25" customHeight="1">
      <c r="A41" s="149"/>
      <c r="B41" s="57">
        <f t="shared" si="4"/>
        <v>35</v>
      </c>
      <c r="C41" s="74" t="s">
        <v>76</v>
      </c>
      <c r="D41" s="95"/>
      <c r="E41" s="111"/>
      <c r="F41" s="96">
        <v>55000</v>
      </c>
      <c r="G41" s="97"/>
      <c r="H41" s="98">
        <f>SUM(F41:G41)</f>
        <v>55000</v>
      </c>
      <c r="I41" s="135"/>
      <c r="J41" s="57">
        <f t="shared" si="5"/>
        <v>35</v>
      </c>
      <c r="K41" s="74" t="s">
        <v>32</v>
      </c>
      <c r="L41" s="30"/>
      <c r="M41" s="31"/>
      <c r="N41" s="31"/>
      <c r="O41" s="32"/>
      <c r="P41" s="33"/>
      <c r="Q41" s="135"/>
      <c r="R41" s="57">
        <f t="shared" si="6"/>
        <v>35</v>
      </c>
      <c r="S41" s="74" t="s">
        <v>32</v>
      </c>
      <c r="T41" s="30"/>
      <c r="U41" s="31"/>
      <c r="V41" s="31"/>
      <c r="W41" s="32"/>
      <c r="X41" s="3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</row>
    <row r="42" spans="1:24" s="38" customFormat="1" ht="81.75" customHeight="1">
      <c r="A42" s="147"/>
      <c r="B42" s="64">
        <f>SUM(B41+1)</f>
        <v>36</v>
      </c>
      <c r="C42" s="112" t="s">
        <v>77</v>
      </c>
      <c r="D42" s="113"/>
      <c r="E42" s="114"/>
      <c r="F42" s="119"/>
      <c r="G42" s="115">
        <v>725000</v>
      </c>
      <c r="H42" s="116">
        <f>SUM(G42)</f>
        <v>725000</v>
      </c>
      <c r="I42" s="147"/>
      <c r="J42" s="64">
        <f>SUM(J41+1)</f>
        <v>36</v>
      </c>
      <c r="K42" s="112" t="s">
        <v>27</v>
      </c>
      <c r="L42" s="117"/>
      <c r="M42" s="118"/>
      <c r="N42" s="118"/>
      <c r="O42" s="23"/>
      <c r="P42" s="22"/>
      <c r="Q42" s="147"/>
      <c r="R42" s="64">
        <f>SUM(R41+1)</f>
        <v>36</v>
      </c>
      <c r="S42" s="112" t="s">
        <v>27</v>
      </c>
      <c r="T42" s="117"/>
      <c r="U42" s="118"/>
      <c r="V42" s="118"/>
      <c r="W42" s="23"/>
      <c r="X42" s="22"/>
    </row>
    <row r="43" spans="1:24" s="38" customFormat="1" ht="108.75" customHeight="1">
      <c r="A43" s="147"/>
      <c r="B43" s="120">
        <f t="shared" si="4"/>
        <v>37</v>
      </c>
      <c r="C43" s="112" t="s">
        <v>78</v>
      </c>
      <c r="D43" s="113"/>
      <c r="E43" s="114"/>
      <c r="F43" s="119"/>
      <c r="G43" s="115">
        <v>999690</v>
      </c>
      <c r="H43" s="116">
        <f>SUM(G43)</f>
        <v>999690</v>
      </c>
      <c r="I43" s="147"/>
      <c r="J43" s="64">
        <f t="shared" si="5"/>
        <v>37</v>
      </c>
      <c r="K43" s="112" t="s">
        <v>28</v>
      </c>
      <c r="L43" s="117"/>
      <c r="M43" s="118"/>
      <c r="N43" s="118"/>
      <c r="O43" s="23"/>
      <c r="P43" s="22"/>
      <c r="Q43" s="147"/>
      <c r="R43" s="64">
        <f t="shared" si="6"/>
        <v>37</v>
      </c>
      <c r="S43" s="112" t="s">
        <v>28</v>
      </c>
      <c r="T43" s="117"/>
      <c r="U43" s="118"/>
      <c r="V43" s="118"/>
      <c r="W43" s="23"/>
      <c r="X43" s="22"/>
    </row>
    <row r="44" spans="1:24" s="38" customFormat="1" ht="99.75" customHeight="1">
      <c r="A44" s="147"/>
      <c r="B44" s="120">
        <f t="shared" si="4"/>
        <v>38</v>
      </c>
      <c r="C44" s="112" t="s">
        <v>79</v>
      </c>
      <c r="D44" s="113"/>
      <c r="E44" s="114"/>
      <c r="F44" s="119"/>
      <c r="G44" s="115">
        <v>999820</v>
      </c>
      <c r="H44" s="116">
        <f>SUM(G44)</f>
        <v>999820</v>
      </c>
      <c r="I44" s="147"/>
      <c r="J44" s="64">
        <f t="shared" si="5"/>
        <v>38</v>
      </c>
      <c r="K44" s="112" t="s">
        <v>29</v>
      </c>
      <c r="L44" s="117"/>
      <c r="M44" s="118"/>
      <c r="N44" s="118"/>
      <c r="O44" s="23"/>
      <c r="P44" s="22"/>
      <c r="Q44" s="147"/>
      <c r="R44" s="64">
        <f t="shared" si="6"/>
        <v>38</v>
      </c>
      <c r="S44" s="112" t="s">
        <v>29</v>
      </c>
      <c r="T44" s="117"/>
      <c r="U44" s="118"/>
      <c r="V44" s="118"/>
      <c r="W44" s="23"/>
      <c r="X44" s="22"/>
    </row>
    <row r="45" spans="1:24" s="38" customFormat="1" ht="63.75" customHeight="1">
      <c r="A45" s="147"/>
      <c r="B45" s="120">
        <f t="shared" si="4"/>
        <v>39</v>
      </c>
      <c r="C45" s="112" t="s">
        <v>53</v>
      </c>
      <c r="D45" s="113"/>
      <c r="E45" s="114"/>
      <c r="F45" s="119"/>
      <c r="G45" s="115"/>
      <c r="H45" s="116"/>
      <c r="I45" s="147"/>
      <c r="J45" s="64">
        <f t="shared" si="5"/>
        <v>39</v>
      </c>
      <c r="K45" s="112" t="s">
        <v>53</v>
      </c>
      <c r="L45" s="117"/>
      <c r="M45" s="118">
        <v>100000</v>
      </c>
      <c r="N45" s="118"/>
      <c r="O45" s="23"/>
      <c r="P45" s="22">
        <f>SUM(L45:O45)</f>
        <v>100000</v>
      </c>
      <c r="Q45" s="147"/>
      <c r="R45" s="64">
        <f t="shared" si="6"/>
        <v>39</v>
      </c>
      <c r="S45" s="112" t="s">
        <v>53</v>
      </c>
      <c r="T45" s="117"/>
      <c r="U45" s="118"/>
      <c r="V45" s="118"/>
      <c r="W45" s="23"/>
      <c r="X45" s="22"/>
    </row>
    <row r="46" spans="1:24" s="38" customFormat="1" ht="47.25" customHeight="1">
      <c r="A46" s="147"/>
      <c r="B46" s="120">
        <f t="shared" si="4"/>
        <v>40</v>
      </c>
      <c r="C46" s="112" t="s">
        <v>54</v>
      </c>
      <c r="D46" s="113"/>
      <c r="E46" s="114"/>
      <c r="F46" s="119"/>
      <c r="G46" s="115"/>
      <c r="H46" s="116"/>
      <c r="I46" s="147"/>
      <c r="J46" s="64">
        <f t="shared" si="5"/>
        <v>40</v>
      </c>
      <c r="K46" s="112" t="s">
        <v>54</v>
      </c>
      <c r="L46" s="117"/>
      <c r="M46" s="118">
        <v>100000</v>
      </c>
      <c r="N46" s="118"/>
      <c r="O46" s="23"/>
      <c r="P46" s="22">
        <f>SUM(L46:O46)</f>
        <v>100000</v>
      </c>
      <c r="Q46" s="147"/>
      <c r="R46" s="64">
        <f t="shared" si="6"/>
        <v>40</v>
      </c>
      <c r="S46" s="112" t="s">
        <v>54</v>
      </c>
      <c r="T46" s="117"/>
      <c r="U46" s="118"/>
      <c r="V46" s="118"/>
      <c r="W46" s="23"/>
      <c r="X46" s="22"/>
    </row>
    <row r="47" spans="1:24" s="38" customFormat="1" ht="95.25" customHeight="1">
      <c r="A47" s="148"/>
      <c r="B47" s="120">
        <f t="shared" si="4"/>
        <v>41</v>
      </c>
      <c r="C47" s="112" t="s">
        <v>80</v>
      </c>
      <c r="D47" s="113"/>
      <c r="E47" s="114"/>
      <c r="F47" s="119"/>
      <c r="G47" s="115">
        <v>960000</v>
      </c>
      <c r="H47" s="116">
        <f>SUM(G47)</f>
        <v>960000</v>
      </c>
      <c r="I47" s="148"/>
      <c r="J47" s="64">
        <f t="shared" si="5"/>
        <v>41</v>
      </c>
      <c r="K47" s="112" t="s">
        <v>43</v>
      </c>
      <c r="L47" s="117"/>
      <c r="M47" s="118"/>
      <c r="N47" s="118"/>
      <c r="O47" s="23"/>
      <c r="P47" s="22"/>
      <c r="Q47" s="148"/>
      <c r="R47" s="64">
        <f t="shared" si="6"/>
        <v>41</v>
      </c>
      <c r="S47" s="112" t="s">
        <v>43</v>
      </c>
      <c r="T47" s="117"/>
      <c r="U47" s="118"/>
      <c r="V47" s="118"/>
      <c r="W47" s="23"/>
      <c r="X47" s="22"/>
    </row>
    <row r="48" spans="1:68" s="45" customFormat="1" ht="30.75" customHeight="1">
      <c r="A48" s="22"/>
      <c r="B48" s="54"/>
      <c r="C48" s="76" t="s">
        <v>6</v>
      </c>
      <c r="D48" s="86">
        <f>SUM(D7:D47)</f>
        <v>2758089.06</v>
      </c>
      <c r="E48" s="87">
        <f>SUM(E7:E47)</f>
        <v>800000</v>
      </c>
      <c r="F48" s="87">
        <f>SUM(F7:F47)</f>
        <v>230000</v>
      </c>
      <c r="G48" s="87">
        <f>SUM(G7:G47)</f>
        <v>17544055.2</v>
      </c>
      <c r="H48" s="86">
        <f>SUM(H7:H47)</f>
        <v>21332144.26</v>
      </c>
      <c r="I48" s="22"/>
      <c r="J48" s="64"/>
      <c r="K48" s="121" t="s">
        <v>6</v>
      </c>
      <c r="L48" s="7"/>
      <c r="M48" s="15">
        <f>SUM(M7:M47)</f>
        <v>700000</v>
      </c>
      <c r="N48" s="15"/>
      <c r="O48" s="15"/>
      <c r="P48" s="7">
        <f>SUM(P7:P47)</f>
        <v>600000</v>
      </c>
      <c r="Q48" s="22"/>
      <c r="R48" s="64"/>
      <c r="S48" s="9" t="s">
        <v>6</v>
      </c>
      <c r="T48" s="10"/>
      <c r="U48" s="17">
        <f>SUM(U7:U47)</f>
        <v>600000</v>
      </c>
      <c r="V48" s="17"/>
      <c r="W48" s="17"/>
      <c r="X48" s="10">
        <f>SUM(X7:X41)</f>
        <v>600000</v>
      </c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</row>
    <row r="49" spans="1:24" ht="26.25">
      <c r="A49" s="11"/>
      <c r="B49" s="59"/>
      <c r="C49" s="77"/>
      <c r="D49" s="103"/>
      <c r="E49" s="104"/>
      <c r="F49" s="104"/>
      <c r="G49" s="104"/>
      <c r="H49" s="105">
        <f>SUM(D48+E48+F48+G48)</f>
        <v>21332144.259999998</v>
      </c>
      <c r="I49" s="28"/>
      <c r="J49" s="65"/>
      <c r="K49" s="38"/>
      <c r="L49" s="38"/>
      <c r="M49" s="38"/>
      <c r="N49" s="38"/>
      <c r="O49" s="38"/>
      <c r="P49" s="29">
        <f>SUM(M48+N48+O48)</f>
        <v>700000</v>
      </c>
      <c r="Q49" s="28"/>
      <c r="R49" s="65"/>
      <c r="S49" s="38"/>
      <c r="T49" s="38"/>
      <c r="U49" s="38"/>
      <c r="V49" s="38"/>
      <c r="W49" s="38"/>
      <c r="X49" s="29">
        <f>SUM(U48+V48+W48)</f>
        <v>600000</v>
      </c>
    </row>
    <row r="50" spans="1:9" ht="26.25">
      <c r="A50" s="12"/>
      <c r="B50" s="60"/>
      <c r="C50" s="77"/>
      <c r="D50" s="103"/>
      <c r="E50" s="104"/>
      <c r="F50" s="104"/>
      <c r="G50" s="104"/>
      <c r="H50" s="103"/>
      <c r="I50" s="2"/>
    </row>
    <row r="51" spans="1:17" s="46" customFormat="1" ht="26.25">
      <c r="A51" s="12"/>
      <c r="B51" s="60"/>
      <c r="C51" s="77"/>
      <c r="D51" s="103"/>
      <c r="E51" s="104"/>
      <c r="F51" s="104"/>
      <c r="G51" s="104"/>
      <c r="H51" s="103"/>
      <c r="I51" s="2"/>
      <c r="J51" s="66"/>
      <c r="Q51" s="47"/>
    </row>
    <row r="54" ht="26.25">
      <c r="E54" s="106"/>
    </row>
    <row r="57" spans="12:13" ht="24" customHeight="1">
      <c r="L57" s="68"/>
      <c r="M57" s="67"/>
    </row>
  </sheetData>
  <sheetProtection/>
  <mergeCells count="33">
    <mergeCell ref="Q7:Q8"/>
    <mergeCell ref="Q9:Q10"/>
    <mergeCell ref="R2:X2"/>
    <mergeCell ref="R3:X3"/>
    <mergeCell ref="R4:X4"/>
    <mergeCell ref="S5:S6"/>
    <mergeCell ref="T5:X5"/>
    <mergeCell ref="A42:A47"/>
    <mergeCell ref="I42:I47"/>
    <mergeCell ref="A9:A10"/>
    <mergeCell ref="K5:K6"/>
    <mergeCell ref="C5:C6"/>
    <mergeCell ref="A7:A8"/>
    <mergeCell ref="I36:I39"/>
    <mergeCell ref="I40:I41"/>
    <mergeCell ref="A36:A39"/>
    <mergeCell ref="A12:A35"/>
    <mergeCell ref="A40:A41"/>
    <mergeCell ref="L5:P5"/>
    <mergeCell ref="D5:H5"/>
    <mergeCell ref="I12:I35"/>
    <mergeCell ref="I9:I10"/>
    <mergeCell ref="I7:I8"/>
    <mergeCell ref="J2:P2"/>
    <mergeCell ref="J3:P3"/>
    <mergeCell ref="J4:P4"/>
    <mergeCell ref="B2:H2"/>
    <mergeCell ref="B3:H3"/>
    <mergeCell ref="B4:H4"/>
    <mergeCell ref="Q12:Q35"/>
    <mergeCell ref="Q36:Q39"/>
    <mergeCell ref="Q40:Q41"/>
    <mergeCell ref="Q42:Q47"/>
  </mergeCells>
  <printOptions/>
  <pageMargins left="0.34" right="0.7874015748031497" top="0.26" bottom="0.16" header="0.17" footer="0.16"/>
  <pageSetup fitToHeight="10" fitToWidth="1" horizontalDpi="600" verticalDpi="600" orientation="landscape" paperSize="8" scale="53" r:id="rId3"/>
  <colBreaks count="1" manualBreakCount="1">
    <brk id="1" min="4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Melpignano</dc:creator>
  <cp:keywords/>
  <dc:description/>
  <cp:lastModifiedBy>Melpignano</cp:lastModifiedBy>
  <cp:lastPrinted>2019-03-27T10:50:12Z</cp:lastPrinted>
  <dcterms:created xsi:type="dcterms:W3CDTF">2013-04-24T15:05:57Z</dcterms:created>
  <dcterms:modified xsi:type="dcterms:W3CDTF">2019-03-27T12:12:08Z</dcterms:modified>
  <cp:category/>
  <cp:version/>
  <cp:contentType/>
  <cp:contentStatus/>
</cp:coreProperties>
</file>